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95" windowHeight="12090"/>
  </bookViews>
  <sheets>
    <sheet name="СРБ на год (КВСР)_3" sheetId="2" r:id="rId1"/>
  </sheets>
  <calcPr calcId="124519"/>
</workbook>
</file>

<file path=xl/calcChain.xml><?xml version="1.0" encoding="utf-8"?>
<calcChain xmlns="http://schemas.openxmlformats.org/spreadsheetml/2006/main">
  <c r="T8" i="2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7"/>
  <c r="S40"/>
  <c r="S41"/>
  <c r="S42"/>
  <c r="S9"/>
  <c r="S10"/>
  <c r="S11"/>
  <c r="S12"/>
  <c r="S13"/>
  <c r="S25" l="1"/>
  <c r="S26"/>
  <c r="S24" s="1"/>
  <c r="S20"/>
  <c r="S18" s="1"/>
  <c r="U7"/>
  <c r="S83"/>
  <c r="S19" l="1"/>
  <c r="S127"/>
  <c r="S120" s="1"/>
  <c r="S95"/>
  <c r="S174" l="1"/>
  <c r="S173" s="1"/>
  <c r="S172" s="1"/>
  <c r="S171" s="1"/>
  <c r="S170" s="1"/>
  <c r="S169" s="1"/>
  <c r="S152" l="1"/>
  <c r="S151" s="1"/>
  <c r="S150" s="1"/>
  <c r="S66"/>
  <c r="S17"/>
  <c r="S16" s="1"/>
  <c r="S8" s="1"/>
  <c r="S147" l="1"/>
  <c r="S148"/>
  <c r="S149"/>
  <c r="S58"/>
  <c r="S7" s="1"/>
</calcChain>
</file>

<file path=xl/sharedStrings.xml><?xml version="1.0" encoding="utf-8"?>
<sst xmlns="http://schemas.openxmlformats.org/spreadsheetml/2006/main" count="510" uniqueCount="156">
  <si>
    <t>ВСЕГО</t>
  </si>
  <si>
    <t>244</t>
  </si>
  <si>
    <t>7000000590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</si>
  <si>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</si>
  <si>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</si>
  <si>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</si>
  <si>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</si>
  <si>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</si>
  <si>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</si>
  <si>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</si>
  <si>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</si>
  <si>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</si>
  <si>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</si>
  <si>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</si>
  <si>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</si>
  <si>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</si>
  <si>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</si>
  <si>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</si>
  <si>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</si>
  <si>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Расходы на обеспечение деятельности (оказание услуг) муниципальных учреждений</t>
  </si>
  <si>
    <t>7000000000</t>
  </si>
  <si>
    <t xml:space="preserve">Непрограммные расходы </t>
  </si>
  <si>
    <t>0000000000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</si>
  <si>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</si>
  <si>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</si>
  <si>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</si>
  <si>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</si>
  <si>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</si>
  <si>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</si>
  <si>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</si>
  <si>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</si>
  <si>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</si>
  <si>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</si>
  <si>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Пенсионное обеспечение</t>
  </si>
  <si>
    <t>Социальная политика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</si>
  <si>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</si>
  <si>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</si>
  <si>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</si>
  <si>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</si>
  <si>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</si>
  <si>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</si>
  <si>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</si>
  <si>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Культура, кинематография</t>
  </si>
  <si>
    <t>1510184290</t>
  </si>
  <si>
    <t>Субвенции на осуществление отдельных государственных полномочий Ханты-Мансийского автономного округа – Югры в сфере обращения  с твердыми коммунальными отходами (за счет средств бюджета автономного округа)</t>
  </si>
  <si>
    <t>1510100000</t>
  </si>
  <si>
    <t>Основное мероприятие "Обеспечение регулирования деятельности по обращению с отходами производства и потребления"</t>
  </si>
  <si>
    <t>1510000000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</si>
  <si>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</si>
  <si>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1500000000</t>
  </si>
  <si>
    <t>Муниципальная программа «Обеспечение экологической безопасности Ханты-Мансийского района  на 2019– 2022 годы»</t>
  </si>
  <si>
    <t>Другие вопросы в области охраны окружающей среды</t>
  </si>
  <si>
    <t>Охрана окружающей среды</t>
  </si>
  <si>
    <t>Благоустройство</t>
  </si>
  <si>
    <t>Жилищное хозяйство</t>
  </si>
  <si>
    <t>Жилищно-коммунальное хозяйство</t>
  </si>
  <si>
    <t>7000020070</t>
  </si>
  <si>
    <t>Услуги в области информационных технологий</t>
  </si>
  <si>
    <t>Связь и информатика</t>
  </si>
  <si>
    <t xml:space="preserve">Дорожное хозяйство (дорожные фонды) </t>
  </si>
  <si>
    <t>Национальная экономика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</si>
  <si>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</si>
  <si>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</si>
  <si>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</si>
  <si>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</si>
  <si>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1310100000</t>
  </si>
  <si>
    <t>Основное  мероприятие "Создание условий для деятельности народных дружин  в сельских поселениях Ханты-Мансийского района»</t>
  </si>
  <si>
    <t>1310000000</t>
  </si>
  <si>
    <t>Подпрограмма 1"Профилактика правонарушений"</t>
  </si>
  <si>
    <t>1300000000</t>
  </si>
  <si>
    <t>Муниципальная программа «Профилактика правонарушений в сфере обеспечения общественной безопасности в Ханты-Мансийском районе на 2019 – 2022 годы»</t>
  </si>
  <si>
    <t>Другие вопросы в области национальной безопасности и правоохранительной деятельности</t>
  </si>
  <si>
    <t>14201S0803</t>
  </si>
  <si>
    <t>Устройство защитных противопожарных полос (софинансирование)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</si>
  <si>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</si>
  <si>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</si>
  <si>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</si>
  <si>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</si>
  <si>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</si>
  <si>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Подпрограмма "Укрепление пожарной безопасности в Ханты-Мансийском районе"</t>
  </si>
  <si>
    <t>1400000000</t>
  </si>
  <si>
    <t>Муниципальная программа «Безопасность жизнедеятельности в Ханты-Мансийском районе на 2019 – 2022 годы»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</si>
  <si>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</si>
  <si>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</si>
  <si>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 и муниципальной службы" за счет средств федерального бюджета</t>
  </si>
  <si>
    <t>3300400000</t>
  </si>
  <si>
    <t>Основное мероприятие "Обеспечение выполнения отдельных государственных полномочий"</t>
  </si>
  <si>
    <t>3300000000</t>
  </si>
  <si>
    <t>Органы юстиции</t>
  </si>
  <si>
    <t>Национальная безопасность и правоохранительная деятельность</t>
  </si>
  <si>
    <t>129</t>
  </si>
  <si>
    <t>7000051180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</si>
  <si>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</si>
  <si>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</si>
  <si>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</si>
  <si>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</si>
  <si>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</si>
  <si>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</si>
  <si>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</si>
  <si>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</si>
  <si>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853</t>
  </si>
  <si>
    <t>7000002400</t>
  </si>
  <si>
    <t>Уплата иных платежей</t>
  </si>
  <si>
    <t>Прочие мероприятия органов местного самоуправления</t>
  </si>
  <si>
    <t xml:space="preserve">Другие общегосударственные вопросы </t>
  </si>
  <si>
    <t>870</t>
  </si>
  <si>
    <t>7000020610</t>
  </si>
  <si>
    <t>Резервные средства</t>
  </si>
  <si>
    <t>Резервные фонды местных администраций</t>
  </si>
  <si>
    <t>Резервные фонды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</si>
  <si>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</si>
  <si>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</si>
  <si>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</si>
  <si>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</si>
  <si>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</si>
  <si>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</si>
  <si>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</si>
  <si>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7000002050</t>
  </si>
  <si>
    <t>122</t>
  </si>
  <si>
    <t>Иные выплаты персоналу, за исключением фонда оплаты труда</t>
  </si>
  <si>
    <t xml:space="preserve">Обеспечение функций ОМС  (должности не отнесенные к ДМС) </t>
  </si>
  <si>
    <t>7000002040</t>
  </si>
  <si>
    <t>Обеспечение функций органов местного самоуправления( должности ДМС)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</si>
  <si>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</si>
  <si>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7000002030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</si>
  <si>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</si>
  <si>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</si>
  <si>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</si>
  <si>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</si>
  <si>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</si>
  <si>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Сумма на год</t>
  </si>
  <si>
    <t>ВР</t>
  </si>
  <si>
    <t>ЦСР</t>
  </si>
  <si>
    <t>Пр</t>
  </si>
  <si>
    <t>Рз</t>
  </si>
  <si>
    <t>Вед</t>
  </si>
  <si>
    <t>Наименование</t>
  </si>
  <si>
    <t>РзПр1</t>
  </si>
  <si>
    <t>Наименование показателя</t>
  </si>
  <si>
    <t>Приложение № 5</t>
  </si>
  <si>
    <t>Муниципальная программа  «Электроснабжение, энергосбережение и повышение энергетической эффективности муниципального образования Ханты-Мансийский район на 2017 – 2021 годы»</t>
  </si>
  <si>
    <t>3400000000</t>
  </si>
  <si>
    <t>Электроснабжение, энергосбережение и повышение энергетической эффективности в МО Ханты-Мансийского района на 2017-2021г.г.</t>
  </si>
  <si>
    <t>881261планы по воз от библиотек</t>
  </si>
  <si>
    <t>1823937,86 по соглашению</t>
  </si>
  <si>
    <t>Сельское хозяйство и рыболовство</t>
  </si>
  <si>
    <t>Подпрограмма 5"Обеспечение стабильной благополучной эпизоотической обстановки в Ханты-Мансийском районе и защита населения от болезней, общих для человека и животных"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</si>
  <si>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</si>
  <si>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</si>
  <si>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</si>
  <si>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</si>
  <si>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(за счет средств бюджета автономного округа)</t>
  </si>
  <si>
    <t>520033 ул осв</t>
  </si>
  <si>
    <t>Ведомственная структура расходов бюджета района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2021 год</t>
  </si>
  <si>
    <t>Муниципальная программа «Повышение эффективности муниципального управления Ханты-Мансийского района на 2019 - 2023годы»</t>
  </si>
  <si>
    <t>Муниципальная программа "Развитие агропромышленного комплекса и традиционной хозяйственной деятельности коренных малочисленных народов СевераХанты-Мансийского района на 2019-2023 годы"</t>
  </si>
</sst>
</file>

<file path=xl/styles.xml><?xml version="1.0" encoding="utf-8"?>
<styleSheet xmlns="http://schemas.openxmlformats.org/spreadsheetml/2006/main">
  <numFmts count="7">
    <numFmt numFmtId="164" formatCode="#,##0.00;[Red]\-#,##0.00;0.00"/>
    <numFmt numFmtId="165" formatCode="000"/>
    <numFmt numFmtId="166" formatCode="0000000000"/>
    <numFmt numFmtId="167" formatCode="00"/>
    <numFmt numFmtId="168" formatCode="0000000"/>
    <numFmt numFmtId="169" formatCode="0.0"/>
    <numFmt numFmtId="170" formatCode="#,##0.0_ ;[Red]\-#,##0.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1" xfId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10" xfId="1" applyNumberFormat="1" applyFont="1" applyFill="1" applyBorder="1" applyAlignment="1" applyProtection="1">
      <protection hidden="1"/>
    </xf>
    <xf numFmtId="0" fontId="4" fillId="0" borderId="6" xfId="1" applyNumberFormat="1" applyFont="1" applyFill="1" applyBorder="1" applyAlignment="1" applyProtection="1">
      <protection hidden="1"/>
    </xf>
    <xf numFmtId="0" fontId="1" fillId="0" borderId="11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164" fontId="4" fillId="0" borderId="12" xfId="1" applyNumberFormat="1" applyFont="1" applyFill="1" applyBorder="1" applyAlignment="1" applyProtection="1">
      <protection hidden="1"/>
    </xf>
    <xf numFmtId="165" fontId="4" fillId="0" borderId="13" xfId="1" applyNumberFormat="1" applyFont="1" applyFill="1" applyBorder="1" applyAlignment="1" applyProtection="1">
      <protection hidden="1"/>
    </xf>
    <xf numFmtId="166" fontId="4" fillId="0" borderId="13" xfId="1" applyNumberFormat="1" applyFont="1" applyFill="1" applyBorder="1" applyAlignment="1" applyProtection="1">
      <protection hidden="1"/>
    </xf>
    <xf numFmtId="167" fontId="4" fillId="0" borderId="13" xfId="1" applyNumberFormat="1" applyFont="1" applyFill="1" applyBorder="1" applyAlignment="1" applyProtection="1">
      <protection hidden="1"/>
    </xf>
    <xf numFmtId="165" fontId="4" fillId="2" borderId="13" xfId="1" applyNumberFormat="1" applyFont="1" applyFill="1" applyBorder="1" applyAlignment="1" applyProtection="1">
      <alignment wrapText="1"/>
      <protection hidden="1"/>
    </xf>
    <xf numFmtId="0" fontId="4" fillId="0" borderId="15" xfId="1" applyNumberFormat="1" applyFont="1" applyFill="1" applyBorder="1" applyAlignment="1" applyProtection="1">
      <protection hidden="1"/>
    </xf>
    <xf numFmtId="164" fontId="4" fillId="0" borderId="16" xfId="1" applyNumberFormat="1" applyFont="1" applyFill="1" applyBorder="1" applyAlignment="1" applyProtection="1">
      <protection hidden="1"/>
    </xf>
    <xf numFmtId="164" fontId="4" fillId="0" borderId="17" xfId="1" applyNumberFormat="1" applyFont="1" applyFill="1" applyBorder="1" applyAlignment="1" applyProtection="1">
      <protection hidden="1"/>
    </xf>
    <xf numFmtId="165" fontId="4" fillId="0" borderId="17" xfId="1" applyNumberFormat="1" applyFont="1" applyFill="1" applyBorder="1" applyAlignment="1" applyProtection="1">
      <protection hidden="1"/>
    </xf>
    <xf numFmtId="166" fontId="4" fillId="0" borderId="17" xfId="1" applyNumberFormat="1" applyFont="1" applyFill="1" applyBorder="1" applyAlignment="1" applyProtection="1">
      <protection hidden="1"/>
    </xf>
    <xf numFmtId="167" fontId="4" fillId="0" borderId="17" xfId="1" applyNumberFormat="1" applyFont="1" applyFill="1" applyBorder="1" applyAlignment="1" applyProtection="1">
      <protection hidden="1"/>
    </xf>
    <xf numFmtId="165" fontId="4" fillId="2" borderId="17" xfId="1" applyNumberFormat="1" applyFont="1" applyFill="1" applyBorder="1" applyAlignment="1" applyProtection="1">
      <alignment wrapText="1"/>
      <protection hidden="1"/>
    </xf>
    <xf numFmtId="0" fontId="4" fillId="0" borderId="20" xfId="1" applyNumberFormat="1" applyFont="1" applyFill="1" applyBorder="1" applyAlignment="1" applyProtection="1">
      <protection hidden="1"/>
    </xf>
    <xf numFmtId="164" fontId="4" fillId="0" borderId="21" xfId="1" applyNumberFormat="1" applyFont="1" applyFill="1" applyBorder="1" applyAlignment="1" applyProtection="1">
      <protection hidden="1"/>
    </xf>
    <xf numFmtId="164" fontId="4" fillId="0" borderId="22" xfId="1" applyNumberFormat="1" applyFont="1" applyFill="1" applyBorder="1" applyAlignment="1" applyProtection="1">
      <protection hidden="1"/>
    </xf>
    <xf numFmtId="165" fontId="4" fillId="0" borderId="22" xfId="1" applyNumberFormat="1" applyFont="1" applyFill="1" applyBorder="1" applyAlignment="1" applyProtection="1">
      <protection hidden="1"/>
    </xf>
    <xf numFmtId="166" fontId="4" fillId="0" borderId="22" xfId="1" applyNumberFormat="1" applyFont="1" applyFill="1" applyBorder="1" applyAlignment="1" applyProtection="1">
      <protection hidden="1"/>
    </xf>
    <xf numFmtId="167" fontId="4" fillId="0" borderId="22" xfId="1" applyNumberFormat="1" applyFont="1" applyFill="1" applyBorder="1" applyAlignment="1" applyProtection="1">
      <protection hidden="1"/>
    </xf>
    <xf numFmtId="165" fontId="4" fillId="2" borderId="22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7" xfId="1" applyNumberFormat="1" applyFont="1" applyFill="1" applyBorder="1" applyAlignment="1" applyProtection="1">
      <alignment horizontal="center" vertical="center"/>
      <protection hidden="1"/>
    </xf>
    <xf numFmtId="0" fontId="2" fillId="0" borderId="28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25" xfId="1" applyNumberFormat="1" applyFont="1" applyFill="1" applyBorder="1" applyAlignment="1" applyProtection="1">
      <alignment horizontal="center" vertical="center"/>
      <protection hidden="1"/>
    </xf>
    <xf numFmtId="0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29" xfId="1" applyNumberFormat="1" applyFont="1" applyFill="1" applyBorder="1" applyAlignment="1" applyProtection="1">
      <alignment horizontal="center"/>
      <protection hidden="1"/>
    </xf>
    <xf numFmtId="0" fontId="2" fillId="0" borderId="29" xfId="1" applyNumberFormat="1" applyFont="1" applyFill="1" applyBorder="1" applyAlignment="1" applyProtection="1">
      <alignment horizontal="center" vertical="center"/>
      <protection hidden="1"/>
    </xf>
    <xf numFmtId="0" fontId="2" fillId="0" borderId="30" xfId="1" applyNumberFormat="1" applyFont="1" applyFill="1" applyBorder="1" applyAlignment="1" applyProtection="1">
      <alignment horizontal="center"/>
      <protection hidden="1"/>
    </xf>
    <xf numFmtId="0" fontId="3" fillId="0" borderId="3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165" fontId="4" fillId="0" borderId="19" xfId="1" applyNumberFormat="1" applyFont="1" applyFill="1" applyBorder="1" applyAlignment="1" applyProtection="1">
      <alignment wrapText="1"/>
      <protection hidden="1"/>
    </xf>
    <xf numFmtId="165" fontId="4" fillId="0" borderId="18" xfId="1" applyNumberFormat="1" applyFont="1" applyFill="1" applyBorder="1" applyAlignment="1" applyProtection="1">
      <alignment wrapText="1"/>
      <protection hidden="1"/>
    </xf>
    <xf numFmtId="168" fontId="4" fillId="0" borderId="17" xfId="1" applyNumberFormat="1" applyFont="1" applyFill="1" applyBorder="1" applyAlignment="1" applyProtection="1">
      <protection hidden="1"/>
    </xf>
    <xf numFmtId="165" fontId="4" fillId="0" borderId="19" xfId="1" applyNumberFormat="1" applyFont="1" applyFill="1" applyBorder="1" applyAlignment="1" applyProtection="1">
      <alignment wrapText="1"/>
      <protection hidden="1"/>
    </xf>
    <xf numFmtId="165" fontId="4" fillId="0" borderId="18" xfId="1" applyNumberFormat="1" applyFont="1" applyFill="1" applyBorder="1" applyAlignment="1" applyProtection="1">
      <alignment wrapText="1"/>
      <protection hidden="1"/>
    </xf>
    <xf numFmtId="165" fontId="4" fillId="3" borderId="19" xfId="1" applyNumberFormat="1" applyFont="1" applyFill="1" applyBorder="1" applyAlignment="1" applyProtection="1">
      <alignment wrapText="1"/>
      <protection hidden="1"/>
    </xf>
    <xf numFmtId="166" fontId="4" fillId="3" borderId="17" xfId="1" applyNumberFormat="1" applyFont="1" applyFill="1" applyBorder="1" applyAlignment="1" applyProtection="1">
      <protection hidden="1"/>
    </xf>
    <xf numFmtId="165" fontId="4" fillId="3" borderId="32" xfId="1" applyNumberFormat="1" applyFont="1" applyFill="1" applyBorder="1" applyAlignment="1" applyProtection="1">
      <alignment horizontal="center" wrapText="1"/>
      <protection hidden="1"/>
    </xf>
    <xf numFmtId="165" fontId="4" fillId="3" borderId="33" xfId="1" applyNumberFormat="1" applyFont="1" applyFill="1" applyBorder="1" applyAlignment="1" applyProtection="1">
      <alignment horizontal="center" wrapText="1"/>
      <protection hidden="1"/>
    </xf>
    <xf numFmtId="164" fontId="4" fillId="3" borderId="17" xfId="1" applyNumberFormat="1" applyFont="1" applyFill="1" applyBorder="1" applyAlignment="1" applyProtection="1">
      <protection hidden="1"/>
    </xf>
    <xf numFmtId="164" fontId="4" fillId="3" borderId="13" xfId="1" applyNumberFormat="1" applyFont="1" applyFill="1" applyBorder="1" applyAlignment="1" applyProtection="1">
      <protection hidden="1"/>
    </xf>
    <xf numFmtId="164" fontId="5" fillId="3" borderId="17" xfId="1" applyNumberFormat="1" applyFont="1" applyFill="1" applyBorder="1" applyAlignment="1" applyProtection="1">
      <protection hidden="1"/>
    </xf>
    <xf numFmtId="164" fontId="1" fillId="0" borderId="0" xfId="1" applyNumberFormat="1"/>
    <xf numFmtId="165" fontId="4" fillId="0" borderId="19" xfId="1" applyNumberFormat="1" applyFont="1" applyFill="1" applyBorder="1" applyAlignment="1" applyProtection="1">
      <alignment wrapText="1"/>
      <protection hidden="1"/>
    </xf>
    <xf numFmtId="165" fontId="4" fillId="3" borderId="33" xfId="1" applyNumberFormat="1" applyFont="1" applyFill="1" applyBorder="1" applyAlignment="1" applyProtection="1">
      <alignment horizontal="left" wrapText="1"/>
      <protection hidden="1"/>
    </xf>
    <xf numFmtId="0" fontId="4" fillId="3" borderId="6" xfId="1" applyNumberFormat="1" applyFont="1" applyFill="1" applyBorder="1" applyAlignment="1" applyProtection="1">
      <protection hidden="1"/>
    </xf>
    <xf numFmtId="0" fontId="4" fillId="3" borderId="15" xfId="1" applyNumberFormat="1" applyFont="1" applyFill="1" applyBorder="1" applyAlignment="1" applyProtection="1">
      <protection hidden="1"/>
    </xf>
    <xf numFmtId="0" fontId="1" fillId="3" borderId="11" xfId="1" applyNumberFormat="1" applyFont="1" applyFill="1" applyBorder="1" applyAlignment="1" applyProtection="1">
      <protection hidden="1"/>
    </xf>
    <xf numFmtId="0" fontId="1" fillId="3" borderId="0" xfId="1" applyFill="1"/>
    <xf numFmtId="165" fontId="4" fillId="4" borderId="17" xfId="1" applyNumberFormat="1" applyFont="1" applyFill="1" applyBorder="1" applyAlignment="1" applyProtection="1">
      <alignment wrapText="1"/>
      <protection hidden="1"/>
    </xf>
    <xf numFmtId="167" fontId="4" fillId="4" borderId="17" xfId="1" applyNumberFormat="1" applyFont="1" applyFill="1" applyBorder="1" applyAlignment="1" applyProtection="1">
      <protection hidden="1"/>
    </xf>
    <xf numFmtId="166" fontId="4" fillId="4" borderId="17" xfId="1" applyNumberFormat="1" applyFont="1" applyFill="1" applyBorder="1" applyAlignment="1" applyProtection="1">
      <protection hidden="1"/>
    </xf>
    <xf numFmtId="165" fontId="4" fillId="4" borderId="17" xfId="1" applyNumberFormat="1" applyFont="1" applyFill="1" applyBorder="1" applyAlignment="1" applyProtection="1">
      <protection hidden="1"/>
    </xf>
    <xf numFmtId="164" fontId="4" fillId="4" borderId="17" xfId="1" applyNumberFormat="1" applyFont="1" applyFill="1" applyBorder="1" applyAlignment="1" applyProtection="1">
      <protection hidden="1"/>
    </xf>
    <xf numFmtId="164" fontId="4" fillId="4" borderId="16" xfId="1" applyNumberFormat="1" applyFont="1" applyFill="1" applyBorder="1" applyAlignment="1" applyProtection="1">
      <protection hidden="1"/>
    </xf>
    <xf numFmtId="0" fontId="4" fillId="5" borderId="6" xfId="1" applyNumberFormat="1" applyFont="1" applyFill="1" applyBorder="1" applyAlignment="1" applyProtection="1">
      <protection hidden="1"/>
    </xf>
    <xf numFmtId="0" fontId="4" fillId="5" borderId="15" xfId="1" applyNumberFormat="1" applyFont="1" applyFill="1" applyBorder="1" applyAlignment="1" applyProtection="1">
      <protection hidden="1"/>
    </xf>
    <xf numFmtId="0" fontId="1" fillId="5" borderId="11" xfId="1" applyNumberFormat="1" applyFont="1" applyFill="1" applyBorder="1" applyAlignment="1" applyProtection="1">
      <protection hidden="1"/>
    </xf>
    <xf numFmtId="0" fontId="1" fillId="5" borderId="0" xfId="1" applyFill="1"/>
    <xf numFmtId="165" fontId="4" fillId="0" borderId="14" xfId="1" applyNumberFormat="1" applyFont="1" applyFill="1" applyBorder="1" applyAlignment="1" applyProtection="1">
      <alignment wrapText="1"/>
      <protection hidden="1"/>
    </xf>
    <xf numFmtId="165" fontId="4" fillId="0" borderId="5" xfId="1" applyNumberFormat="1" applyFont="1" applyFill="1" applyBorder="1" applyAlignment="1" applyProtection="1">
      <alignment wrapText="1"/>
      <protection hidden="1"/>
    </xf>
    <xf numFmtId="165" fontId="4" fillId="0" borderId="19" xfId="1" applyNumberFormat="1" applyFont="1" applyFill="1" applyBorder="1" applyAlignment="1" applyProtection="1">
      <alignment wrapText="1"/>
      <protection hidden="1"/>
    </xf>
    <xf numFmtId="165" fontId="4" fillId="0" borderId="18" xfId="1" applyNumberFormat="1" applyFont="1" applyFill="1" applyBorder="1" applyAlignment="1" applyProtection="1">
      <alignment wrapText="1"/>
      <protection hidden="1"/>
    </xf>
    <xf numFmtId="165" fontId="4" fillId="4" borderId="19" xfId="1" applyNumberFormat="1" applyFont="1" applyFill="1" applyBorder="1" applyAlignment="1" applyProtection="1">
      <alignment wrapText="1"/>
      <protection hidden="1"/>
    </xf>
    <xf numFmtId="165" fontId="4" fillId="4" borderId="18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165" fontId="4" fillId="0" borderId="24" xfId="1" applyNumberFormat="1" applyFont="1" applyFill="1" applyBorder="1" applyAlignment="1" applyProtection="1">
      <alignment wrapText="1"/>
      <protection hidden="1"/>
    </xf>
    <xf numFmtId="165" fontId="4" fillId="0" borderId="23" xfId="1" applyNumberFormat="1" applyFont="1" applyFill="1" applyBorder="1" applyAlignment="1" applyProtection="1">
      <alignment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169" fontId="4" fillId="0" borderId="22" xfId="1" applyNumberFormat="1" applyFont="1" applyFill="1" applyBorder="1" applyAlignment="1" applyProtection="1">
      <protection hidden="1"/>
    </xf>
    <xf numFmtId="170" fontId="4" fillId="0" borderId="22" xfId="1" applyNumberFormat="1" applyFont="1" applyFill="1" applyBorder="1" applyAlignment="1" applyProtection="1">
      <protection hidden="1"/>
    </xf>
    <xf numFmtId="169" fontId="4" fillId="4" borderId="22" xfId="1" applyNumberFormat="1" applyFont="1" applyFill="1" applyBorder="1" applyAlignment="1" applyProtection="1">
      <protection hidden="1"/>
    </xf>
    <xf numFmtId="170" fontId="4" fillId="4" borderId="22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4"/>
  <sheetViews>
    <sheetView showGridLines="0" tabSelected="1" workbookViewId="0">
      <selection activeCell="T169" sqref="T169"/>
    </sheetView>
  </sheetViews>
  <sheetFormatPr defaultColWidth="9.140625" defaultRowHeight="12.75"/>
  <cols>
    <col min="1" max="1" width="1.42578125" style="1" customWidth="1"/>
    <col min="2" max="10" width="0" style="1" hidden="1" customWidth="1"/>
    <col min="11" max="11" width="47.7109375" style="1" customWidth="1"/>
    <col min="12" max="12" width="5" style="1" hidden="1" customWidth="1"/>
    <col min="13" max="15" width="5.7109375" style="1" customWidth="1"/>
    <col min="16" max="16" width="11.5703125" style="1" customWidth="1"/>
    <col min="17" max="17" width="5.7109375" style="1" customWidth="1"/>
    <col min="18" max="18" width="11.140625" style="1" customWidth="1"/>
    <col min="19" max="19" width="21.42578125" style="1" hidden="1" customWidth="1"/>
    <col min="20" max="20" width="21.140625" style="1" customWidth="1"/>
    <col min="21" max="21" width="23.140625" style="1" hidden="1" customWidth="1"/>
    <col min="22" max="22" width="0.140625" style="1" hidden="1" customWidth="1"/>
    <col min="23" max="23" width="11.7109375" style="1" customWidth="1"/>
    <col min="24" max="24" width="1.28515625" style="1" hidden="1" customWidth="1"/>
    <col min="25" max="25" width="15.5703125" style="1" hidden="1" customWidth="1"/>
    <col min="26" max="28" width="9.140625" style="1" hidden="1" customWidth="1"/>
    <col min="29" max="258" width="9.140625" style="1" customWidth="1"/>
    <col min="259" max="16384" width="9.140625" style="1"/>
  </cols>
  <sheetData>
    <row r="1" spans="1:26" ht="12.7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49"/>
      <c r="Q1" s="3"/>
      <c r="R1" s="3"/>
      <c r="S1" s="3"/>
      <c r="T1" s="3"/>
      <c r="U1" s="3"/>
      <c r="V1" s="3"/>
      <c r="W1" s="2"/>
    </row>
    <row r="2" spans="1:2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58"/>
      <c r="P2" s="49"/>
      <c r="Q2" s="3"/>
      <c r="R2" s="3"/>
      <c r="S2" s="3" t="s">
        <v>139</v>
      </c>
      <c r="T2" s="3"/>
      <c r="U2" s="3"/>
      <c r="V2" s="3"/>
      <c r="W2" s="2"/>
    </row>
    <row r="3" spans="1:26" ht="12.75" customHeight="1">
      <c r="A3" s="2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58"/>
      <c r="P3" s="49"/>
      <c r="Q3" s="3"/>
      <c r="R3" s="3"/>
      <c r="S3" s="3"/>
      <c r="T3" s="3"/>
      <c r="U3" s="3"/>
      <c r="V3" s="3"/>
      <c r="W3" s="2"/>
    </row>
    <row r="4" spans="1:26" ht="50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94" t="s">
        <v>153</v>
      </c>
      <c r="L4" s="94"/>
      <c r="M4" s="94"/>
      <c r="N4" s="94"/>
      <c r="O4" s="94"/>
      <c r="P4" s="94"/>
      <c r="Q4" s="94"/>
      <c r="R4" s="94"/>
      <c r="S4" s="94"/>
      <c r="T4" s="94"/>
      <c r="U4" s="94"/>
      <c r="V4" s="3"/>
      <c r="W4" s="2"/>
    </row>
    <row r="5" spans="1:26" ht="12.75" customHeight="1" thickBot="1">
      <c r="A5" s="20"/>
      <c r="B5" s="3"/>
      <c r="C5" s="55"/>
      <c r="D5" s="55"/>
      <c r="E5" s="55"/>
      <c r="F5" s="55"/>
      <c r="G5" s="55"/>
      <c r="H5" s="55"/>
      <c r="I5" s="55"/>
      <c r="J5" s="56"/>
      <c r="K5" s="55"/>
      <c r="L5" s="55"/>
      <c r="M5" s="55"/>
      <c r="N5" s="55"/>
      <c r="O5" s="55"/>
      <c r="P5" s="55"/>
      <c r="Q5" s="55"/>
      <c r="R5" s="55"/>
      <c r="S5" s="55"/>
      <c r="T5" s="98"/>
      <c r="U5" s="3"/>
      <c r="V5" s="3"/>
      <c r="W5" s="2"/>
    </row>
    <row r="6" spans="1:26" ht="35.25" customHeight="1" thickBot="1">
      <c r="A6" s="14"/>
      <c r="B6" s="54" t="s">
        <v>138</v>
      </c>
      <c r="C6" s="53" t="s">
        <v>137</v>
      </c>
      <c r="D6" s="52"/>
      <c r="E6" s="52"/>
      <c r="F6" s="52"/>
      <c r="G6" s="52"/>
      <c r="H6" s="52"/>
      <c r="I6" s="52"/>
      <c r="J6" s="51"/>
      <c r="K6" s="50" t="s">
        <v>136</v>
      </c>
      <c r="L6" s="49"/>
      <c r="M6" s="47" t="s">
        <v>135</v>
      </c>
      <c r="N6" s="48" t="s">
        <v>134</v>
      </c>
      <c r="O6" s="47" t="s">
        <v>133</v>
      </c>
      <c r="P6" s="47" t="s">
        <v>132</v>
      </c>
      <c r="Q6" s="47" t="s">
        <v>131</v>
      </c>
      <c r="R6" s="97" t="s">
        <v>130</v>
      </c>
      <c r="S6" s="46" t="s">
        <v>130</v>
      </c>
      <c r="T6" s="45" t="s">
        <v>129</v>
      </c>
      <c r="U6" s="45" t="s">
        <v>129</v>
      </c>
      <c r="V6" s="44"/>
      <c r="W6" s="3"/>
    </row>
    <row r="7" spans="1:26" ht="15" customHeight="1" thickBot="1">
      <c r="A7" s="22"/>
      <c r="B7" s="95" t="s">
        <v>128</v>
      </c>
      <c r="C7" s="95"/>
      <c r="D7" s="95"/>
      <c r="E7" s="95"/>
      <c r="F7" s="95"/>
      <c r="G7" s="95"/>
      <c r="H7" s="95"/>
      <c r="I7" s="95"/>
      <c r="J7" s="95"/>
      <c r="K7" s="95"/>
      <c r="L7" s="96"/>
      <c r="M7" s="43">
        <v>650</v>
      </c>
      <c r="N7" s="42">
        <v>0</v>
      </c>
      <c r="O7" s="42">
        <v>0</v>
      </c>
      <c r="P7" s="41" t="s">
        <v>22</v>
      </c>
      <c r="Q7" s="40" t="s">
        <v>18</v>
      </c>
      <c r="R7" s="101">
        <f>S7/1000</f>
        <v>30530.023579999997</v>
      </c>
      <c r="S7" s="39">
        <f>S8+S50+S58+S95+S120+S138+S147++S162+S169</f>
        <v>30530023.579999998</v>
      </c>
      <c r="T7" s="102">
        <f>U7/1000</f>
        <v>270.95572000000004</v>
      </c>
      <c r="U7" s="38">
        <f>U51+U59+U104+U139</f>
        <v>270955.72000000003</v>
      </c>
      <c r="V7" s="37"/>
      <c r="W7" s="23"/>
    </row>
    <row r="8" spans="1:26" s="77" customFormat="1" ht="15" customHeight="1" thickBot="1">
      <c r="A8" s="74"/>
      <c r="B8" s="92" t="s">
        <v>127</v>
      </c>
      <c r="C8" s="92"/>
      <c r="D8" s="92"/>
      <c r="E8" s="92"/>
      <c r="F8" s="92"/>
      <c r="G8" s="92"/>
      <c r="H8" s="92"/>
      <c r="I8" s="92"/>
      <c r="J8" s="92"/>
      <c r="K8" s="92"/>
      <c r="L8" s="93"/>
      <c r="M8" s="78">
        <v>650</v>
      </c>
      <c r="N8" s="79">
        <v>1</v>
      </c>
      <c r="O8" s="79">
        <v>0</v>
      </c>
      <c r="P8" s="80" t="s">
        <v>22</v>
      </c>
      <c r="Q8" s="81" t="s">
        <v>18</v>
      </c>
      <c r="R8" s="103">
        <f t="shared" ref="R8:R71" si="0">S8/1000</f>
        <v>13067.80032</v>
      </c>
      <c r="S8" s="82">
        <f>S9+S16+S30+S35+S40</f>
        <v>13067800.32</v>
      </c>
      <c r="T8" s="104">
        <f t="shared" ref="T8:T71" si="1">U8/1000</f>
        <v>0</v>
      </c>
      <c r="U8" s="83">
        <v>0</v>
      </c>
      <c r="V8" s="75"/>
      <c r="W8" s="76"/>
    </row>
    <row r="9" spans="1:26" ht="42.75" customHeight="1" thickBot="1">
      <c r="A9" s="22"/>
      <c r="B9" s="90" t="s">
        <v>126</v>
      </c>
      <c r="C9" s="90"/>
      <c r="D9" s="90"/>
      <c r="E9" s="90"/>
      <c r="F9" s="90"/>
      <c r="G9" s="90"/>
      <c r="H9" s="90"/>
      <c r="I9" s="90"/>
      <c r="J9" s="90"/>
      <c r="K9" s="90"/>
      <c r="L9" s="91"/>
      <c r="M9" s="36">
        <v>650</v>
      </c>
      <c r="N9" s="35">
        <v>1</v>
      </c>
      <c r="O9" s="35">
        <v>2</v>
      </c>
      <c r="P9" s="34" t="s">
        <v>22</v>
      </c>
      <c r="Q9" s="33" t="s">
        <v>18</v>
      </c>
      <c r="R9" s="101">
        <f t="shared" si="0"/>
        <v>1985.336</v>
      </c>
      <c r="S9" s="68">
        <f>S10</f>
        <v>1985336</v>
      </c>
      <c r="T9" s="102">
        <f t="shared" si="1"/>
        <v>0</v>
      </c>
      <c r="U9" s="31">
        <v>0</v>
      </c>
      <c r="V9" s="30"/>
      <c r="W9" s="23"/>
    </row>
    <row r="10" spans="1:26" ht="15" customHeight="1" thickBot="1">
      <c r="A10" s="22"/>
      <c r="B10" s="90" t="s">
        <v>21</v>
      </c>
      <c r="C10" s="90"/>
      <c r="D10" s="90"/>
      <c r="E10" s="90"/>
      <c r="F10" s="90"/>
      <c r="G10" s="90"/>
      <c r="H10" s="90"/>
      <c r="I10" s="90"/>
      <c r="J10" s="90"/>
      <c r="K10" s="90"/>
      <c r="L10" s="91"/>
      <c r="M10" s="36">
        <v>650</v>
      </c>
      <c r="N10" s="35">
        <v>1</v>
      </c>
      <c r="O10" s="35">
        <v>2</v>
      </c>
      <c r="P10" s="34" t="s">
        <v>20</v>
      </c>
      <c r="Q10" s="33" t="s">
        <v>18</v>
      </c>
      <c r="R10" s="101">
        <f t="shared" si="0"/>
        <v>1985.336</v>
      </c>
      <c r="S10" s="68">
        <f>S11</f>
        <v>1985336</v>
      </c>
      <c r="T10" s="102">
        <f t="shared" si="1"/>
        <v>0</v>
      </c>
      <c r="U10" s="31">
        <v>0</v>
      </c>
      <c r="V10" s="30"/>
      <c r="W10" s="23"/>
    </row>
    <row r="11" spans="1:26" ht="15" customHeight="1" thickBot="1">
      <c r="A11" s="22"/>
      <c r="B11" s="90" t="s">
        <v>125</v>
      </c>
      <c r="C11" s="90"/>
      <c r="D11" s="90"/>
      <c r="E11" s="90"/>
      <c r="F11" s="90"/>
      <c r="G11" s="90"/>
      <c r="H11" s="90"/>
      <c r="I11" s="90"/>
      <c r="J11" s="90"/>
      <c r="K11" s="90"/>
      <c r="L11" s="91"/>
      <c r="M11" s="36">
        <v>650</v>
      </c>
      <c r="N11" s="35">
        <v>1</v>
      </c>
      <c r="O11" s="35">
        <v>2</v>
      </c>
      <c r="P11" s="34" t="s">
        <v>124</v>
      </c>
      <c r="Q11" s="33" t="s">
        <v>18</v>
      </c>
      <c r="R11" s="101">
        <f t="shared" si="0"/>
        <v>1985.336</v>
      </c>
      <c r="S11" s="68">
        <f>S12</f>
        <v>1985336</v>
      </c>
      <c r="T11" s="102">
        <f t="shared" si="1"/>
        <v>0</v>
      </c>
      <c r="U11" s="31">
        <v>0</v>
      </c>
      <c r="V11" s="30"/>
      <c r="W11" s="23"/>
    </row>
    <row r="12" spans="1:26" ht="63.75" customHeight="1" thickBot="1">
      <c r="A12" s="22"/>
      <c r="B12" s="90" t="s">
        <v>17</v>
      </c>
      <c r="C12" s="90"/>
      <c r="D12" s="90"/>
      <c r="E12" s="90"/>
      <c r="F12" s="90"/>
      <c r="G12" s="90"/>
      <c r="H12" s="90"/>
      <c r="I12" s="90"/>
      <c r="J12" s="90"/>
      <c r="K12" s="90"/>
      <c r="L12" s="91"/>
      <c r="M12" s="36">
        <v>650</v>
      </c>
      <c r="N12" s="35">
        <v>1</v>
      </c>
      <c r="O12" s="35">
        <v>2</v>
      </c>
      <c r="P12" s="34" t="s">
        <v>124</v>
      </c>
      <c r="Q12" s="33" t="s">
        <v>16</v>
      </c>
      <c r="R12" s="101">
        <f t="shared" si="0"/>
        <v>1985.336</v>
      </c>
      <c r="S12" s="68">
        <f>S13</f>
        <v>1985336</v>
      </c>
      <c r="T12" s="102">
        <f t="shared" si="1"/>
        <v>0</v>
      </c>
      <c r="U12" s="31">
        <v>0</v>
      </c>
      <c r="V12" s="30"/>
      <c r="W12" s="23"/>
    </row>
    <row r="13" spans="1:26" ht="32.25" customHeight="1" thickBot="1">
      <c r="A13" s="22"/>
      <c r="B13" s="90" t="s">
        <v>96</v>
      </c>
      <c r="C13" s="90"/>
      <c r="D13" s="90"/>
      <c r="E13" s="90"/>
      <c r="F13" s="90"/>
      <c r="G13" s="90"/>
      <c r="H13" s="90"/>
      <c r="I13" s="90"/>
      <c r="J13" s="90"/>
      <c r="K13" s="90"/>
      <c r="L13" s="91"/>
      <c r="M13" s="36">
        <v>650</v>
      </c>
      <c r="N13" s="35">
        <v>1</v>
      </c>
      <c r="O13" s="35">
        <v>2</v>
      </c>
      <c r="P13" s="34" t="s">
        <v>124</v>
      </c>
      <c r="Q13" s="33" t="s">
        <v>95</v>
      </c>
      <c r="R13" s="101">
        <f t="shared" si="0"/>
        <v>1985.336</v>
      </c>
      <c r="S13" s="68">
        <f>S14+S15</f>
        <v>1985336</v>
      </c>
      <c r="T13" s="102">
        <f t="shared" si="1"/>
        <v>0</v>
      </c>
      <c r="U13" s="31">
        <v>0</v>
      </c>
      <c r="V13" s="30"/>
      <c r="W13" s="23"/>
    </row>
    <row r="14" spans="1:26" ht="21.75" customHeight="1" thickBot="1">
      <c r="A14" s="22"/>
      <c r="B14" s="90" t="s">
        <v>94</v>
      </c>
      <c r="C14" s="90"/>
      <c r="D14" s="90"/>
      <c r="E14" s="90"/>
      <c r="F14" s="90"/>
      <c r="G14" s="90"/>
      <c r="H14" s="90"/>
      <c r="I14" s="90"/>
      <c r="J14" s="90"/>
      <c r="K14" s="90"/>
      <c r="L14" s="91"/>
      <c r="M14" s="36">
        <v>650</v>
      </c>
      <c r="N14" s="35">
        <v>1</v>
      </c>
      <c r="O14" s="35">
        <v>2</v>
      </c>
      <c r="P14" s="34" t="s">
        <v>124</v>
      </c>
      <c r="Q14" s="33" t="s">
        <v>93</v>
      </c>
      <c r="R14" s="101">
        <f t="shared" si="0"/>
        <v>1709</v>
      </c>
      <c r="S14" s="68">
        <v>1709000</v>
      </c>
      <c r="T14" s="102">
        <f t="shared" si="1"/>
        <v>0</v>
      </c>
      <c r="U14" s="31">
        <v>0</v>
      </c>
      <c r="V14" s="30"/>
      <c r="W14" s="23"/>
    </row>
    <row r="15" spans="1:26" ht="53.25" customHeight="1" thickBot="1">
      <c r="A15" s="22"/>
      <c r="B15" s="90" t="s">
        <v>92</v>
      </c>
      <c r="C15" s="90"/>
      <c r="D15" s="90"/>
      <c r="E15" s="90"/>
      <c r="F15" s="90"/>
      <c r="G15" s="90"/>
      <c r="H15" s="90"/>
      <c r="I15" s="90"/>
      <c r="J15" s="90"/>
      <c r="K15" s="90"/>
      <c r="L15" s="91"/>
      <c r="M15" s="36">
        <v>650</v>
      </c>
      <c r="N15" s="35">
        <v>1</v>
      </c>
      <c r="O15" s="35">
        <v>2</v>
      </c>
      <c r="P15" s="34" t="s">
        <v>124</v>
      </c>
      <c r="Q15" s="33" t="s">
        <v>90</v>
      </c>
      <c r="R15" s="101">
        <f t="shared" si="0"/>
        <v>276.33600000000001</v>
      </c>
      <c r="S15" s="68">
        <v>276336</v>
      </c>
      <c r="T15" s="102">
        <f t="shared" si="1"/>
        <v>0</v>
      </c>
      <c r="U15" s="31">
        <v>0</v>
      </c>
      <c r="V15" s="30"/>
      <c r="W15" s="23"/>
    </row>
    <row r="16" spans="1:26" ht="63.75" customHeight="1" thickBot="1">
      <c r="A16" s="22"/>
      <c r="B16" s="90" t="s">
        <v>123</v>
      </c>
      <c r="C16" s="90"/>
      <c r="D16" s="90"/>
      <c r="E16" s="90"/>
      <c r="F16" s="90"/>
      <c r="G16" s="90"/>
      <c r="H16" s="90"/>
      <c r="I16" s="90"/>
      <c r="J16" s="90"/>
      <c r="K16" s="90"/>
      <c r="L16" s="91"/>
      <c r="M16" s="36">
        <v>650</v>
      </c>
      <c r="N16" s="35">
        <v>1</v>
      </c>
      <c r="O16" s="35">
        <v>4</v>
      </c>
      <c r="P16" s="34" t="s">
        <v>22</v>
      </c>
      <c r="Q16" s="33" t="s">
        <v>18</v>
      </c>
      <c r="R16" s="101">
        <f t="shared" si="0"/>
        <v>10364.769319999999</v>
      </c>
      <c r="S16" s="68">
        <f>S17</f>
        <v>10364769.32</v>
      </c>
      <c r="T16" s="102">
        <f t="shared" si="1"/>
        <v>0</v>
      </c>
      <c r="U16" s="31">
        <v>0</v>
      </c>
      <c r="V16" s="30"/>
      <c r="W16" s="23"/>
      <c r="Z16" s="77"/>
    </row>
    <row r="17" spans="1:25" ht="15" customHeight="1" thickBot="1">
      <c r="A17" s="22"/>
      <c r="B17" s="90" t="s">
        <v>21</v>
      </c>
      <c r="C17" s="90"/>
      <c r="D17" s="90"/>
      <c r="E17" s="90"/>
      <c r="F17" s="90"/>
      <c r="G17" s="90"/>
      <c r="H17" s="90"/>
      <c r="I17" s="90"/>
      <c r="J17" s="90"/>
      <c r="K17" s="90"/>
      <c r="L17" s="91"/>
      <c r="M17" s="36">
        <v>650</v>
      </c>
      <c r="N17" s="35">
        <v>1</v>
      </c>
      <c r="O17" s="35">
        <v>4</v>
      </c>
      <c r="P17" s="34" t="s">
        <v>20</v>
      </c>
      <c r="Q17" s="33" t="s">
        <v>18</v>
      </c>
      <c r="R17" s="101">
        <f t="shared" si="0"/>
        <v>10364.769319999999</v>
      </c>
      <c r="S17" s="68">
        <f>S18+S24</f>
        <v>10364769.32</v>
      </c>
      <c r="T17" s="102">
        <f t="shared" si="1"/>
        <v>0</v>
      </c>
      <c r="U17" s="31">
        <v>0</v>
      </c>
      <c r="V17" s="30"/>
      <c r="W17" s="23"/>
    </row>
    <row r="18" spans="1:25" ht="21.75" customHeight="1" thickBot="1">
      <c r="A18" s="22"/>
      <c r="B18" s="90" t="s">
        <v>122</v>
      </c>
      <c r="C18" s="90"/>
      <c r="D18" s="90"/>
      <c r="E18" s="90"/>
      <c r="F18" s="90"/>
      <c r="G18" s="90"/>
      <c r="H18" s="90"/>
      <c r="I18" s="90"/>
      <c r="J18" s="90"/>
      <c r="K18" s="90"/>
      <c r="L18" s="91"/>
      <c r="M18" s="36">
        <v>650</v>
      </c>
      <c r="N18" s="35">
        <v>1</v>
      </c>
      <c r="O18" s="35">
        <v>4</v>
      </c>
      <c r="P18" s="34" t="s">
        <v>121</v>
      </c>
      <c r="Q18" s="33" t="s">
        <v>18</v>
      </c>
      <c r="R18" s="101">
        <f t="shared" si="0"/>
        <v>5549.6790099999998</v>
      </c>
      <c r="S18" s="68">
        <f>S20</f>
        <v>5549679.0099999998</v>
      </c>
      <c r="T18" s="102">
        <f t="shared" si="1"/>
        <v>0</v>
      </c>
      <c r="U18" s="31">
        <v>0</v>
      </c>
      <c r="V18" s="30"/>
      <c r="W18" s="23"/>
    </row>
    <row r="19" spans="1:25" ht="63.75" customHeight="1" thickBot="1">
      <c r="A19" s="22"/>
      <c r="B19" s="90" t="s">
        <v>17</v>
      </c>
      <c r="C19" s="90"/>
      <c r="D19" s="90"/>
      <c r="E19" s="90"/>
      <c r="F19" s="90"/>
      <c r="G19" s="90"/>
      <c r="H19" s="90"/>
      <c r="I19" s="90"/>
      <c r="J19" s="90"/>
      <c r="K19" s="90"/>
      <c r="L19" s="91"/>
      <c r="M19" s="36">
        <v>650</v>
      </c>
      <c r="N19" s="35">
        <v>1</v>
      </c>
      <c r="O19" s="35">
        <v>4</v>
      </c>
      <c r="P19" s="34" t="s">
        <v>121</v>
      </c>
      <c r="Q19" s="33" t="s">
        <v>16</v>
      </c>
      <c r="R19" s="101">
        <f t="shared" si="0"/>
        <v>5549.6790099999998</v>
      </c>
      <c r="S19" s="68">
        <f>S20</f>
        <v>5549679.0099999998</v>
      </c>
      <c r="T19" s="102">
        <f t="shared" si="1"/>
        <v>0</v>
      </c>
      <c r="U19" s="31">
        <v>0</v>
      </c>
      <c r="V19" s="30"/>
      <c r="W19" s="23"/>
    </row>
    <row r="20" spans="1:25" ht="32.25" customHeight="1" thickBot="1">
      <c r="A20" s="22"/>
      <c r="B20" s="90" t="s">
        <v>96</v>
      </c>
      <c r="C20" s="90"/>
      <c r="D20" s="90"/>
      <c r="E20" s="90"/>
      <c r="F20" s="90"/>
      <c r="G20" s="90"/>
      <c r="H20" s="90"/>
      <c r="I20" s="90"/>
      <c r="J20" s="90"/>
      <c r="K20" s="90"/>
      <c r="L20" s="91"/>
      <c r="M20" s="36">
        <v>650</v>
      </c>
      <c r="N20" s="35">
        <v>1</v>
      </c>
      <c r="O20" s="35">
        <v>4</v>
      </c>
      <c r="P20" s="34" t="s">
        <v>121</v>
      </c>
      <c r="Q20" s="33" t="s">
        <v>95</v>
      </c>
      <c r="R20" s="101">
        <f t="shared" si="0"/>
        <v>5549.6790099999998</v>
      </c>
      <c r="S20" s="68">
        <f>S21+S22+S23</f>
        <v>5549679.0099999998</v>
      </c>
      <c r="T20" s="102">
        <f t="shared" si="1"/>
        <v>0</v>
      </c>
      <c r="U20" s="31">
        <v>0</v>
      </c>
      <c r="V20" s="30"/>
      <c r="W20" s="23"/>
    </row>
    <row r="21" spans="1:25" ht="21.75" customHeight="1" thickBot="1">
      <c r="A21" s="22"/>
      <c r="B21" s="90" t="s">
        <v>94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36">
        <v>650</v>
      </c>
      <c r="N21" s="35">
        <v>1</v>
      </c>
      <c r="O21" s="35">
        <v>4</v>
      </c>
      <c r="P21" s="34" t="s">
        <v>121</v>
      </c>
      <c r="Q21" s="33" t="s">
        <v>93</v>
      </c>
      <c r="R21" s="101">
        <f t="shared" si="0"/>
        <v>3983.3300199999999</v>
      </c>
      <c r="S21" s="68">
        <v>3983330.02</v>
      </c>
      <c r="T21" s="102">
        <f t="shared" si="1"/>
        <v>0</v>
      </c>
      <c r="U21" s="31">
        <v>0</v>
      </c>
      <c r="V21" s="30"/>
      <c r="W21" s="23"/>
    </row>
    <row r="22" spans="1:25" ht="21.75" customHeight="1" thickBot="1">
      <c r="A22" s="22"/>
      <c r="B22" s="90" t="s">
        <v>119</v>
      </c>
      <c r="C22" s="90"/>
      <c r="D22" s="90"/>
      <c r="E22" s="90"/>
      <c r="F22" s="90"/>
      <c r="G22" s="90"/>
      <c r="H22" s="90"/>
      <c r="I22" s="90"/>
      <c r="J22" s="90"/>
      <c r="K22" s="90"/>
      <c r="L22" s="91"/>
      <c r="M22" s="36">
        <v>650</v>
      </c>
      <c r="N22" s="35">
        <v>1</v>
      </c>
      <c r="O22" s="35">
        <v>4</v>
      </c>
      <c r="P22" s="34" t="s">
        <v>121</v>
      </c>
      <c r="Q22" s="33" t="s">
        <v>118</v>
      </c>
      <c r="R22" s="101">
        <f t="shared" si="0"/>
        <v>359.4</v>
      </c>
      <c r="S22" s="68">
        <v>359400</v>
      </c>
      <c r="T22" s="102">
        <f t="shared" si="1"/>
        <v>0</v>
      </c>
      <c r="U22" s="31">
        <v>0</v>
      </c>
      <c r="V22" s="30"/>
      <c r="W22" s="23"/>
    </row>
    <row r="23" spans="1:25" ht="53.25" customHeight="1" thickBot="1">
      <c r="A23" s="22"/>
      <c r="B23" s="90" t="s">
        <v>92</v>
      </c>
      <c r="C23" s="90"/>
      <c r="D23" s="90"/>
      <c r="E23" s="90"/>
      <c r="F23" s="90"/>
      <c r="G23" s="90"/>
      <c r="H23" s="90"/>
      <c r="I23" s="90"/>
      <c r="J23" s="90"/>
      <c r="K23" s="90"/>
      <c r="L23" s="91"/>
      <c r="M23" s="36">
        <v>650</v>
      </c>
      <c r="N23" s="35">
        <v>1</v>
      </c>
      <c r="O23" s="35">
        <v>4</v>
      </c>
      <c r="P23" s="34" t="s">
        <v>121</v>
      </c>
      <c r="Q23" s="33" t="s">
        <v>90</v>
      </c>
      <c r="R23" s="101">
        <f t="shared" si="0"/>
        <v>1206.9489900000001</v>
      </c>
      <c r="S23" s="68">
        <v>1206948.99</v>
      </c>
      <c r="T23" s="102">
        <f t="shared" si="1"/>
        <v>0</v>
      </c>
      <c r="U23" s="31">
        <v>0</v>
      </c>
      <c r="V23" s="30"/>
      <c r="W23" s="23"/>
      <c r="Y23" s="71"/>
    </row>
    <row r="24" spans="1:25" ht="21.75" customHeight="1" thickBot="1">
      <c r="A24" s="22"/>
      <c r="B24" s="90" t="s">
        <v>120</v>
      </c>
      <c r="C24" s="90"/>
      <c r="D24" s="90"/>
      <c r="E24" s="90"/>
      <c r="F24" s="90"/>
      <c r="G24" s="90"/>
      <c r="H24" s="90"/>
      <c r="I24" s="90"/>
      <c r="J24" s="90"/>
      <c r="K24" s="90"/>
      <c r="L24" s="91"/>
      <c r="M24" s="36">
        <v>650</v>
      </c>
      <c r="N24" s="35">
        <v>1</v>
      </c>
      <c r="O24" s="35">
        <v>4</v>
      </c>
      <c r="P24" s="34" t="s">
        <v>117</v>
      </c>
      <c r="Q24" s="33" t="s">
        <v>18</v>
      </c>
      <c r="R24" s="101">
        <f t="shared" si="0"/>
        <v>4815.0903100000005</v>
      </c>
      <c r="S24" s="68">
        <f>S26</f>
        <v>4815090.3100000005</v>
      </c>
      <c r="T24" s="102">
        <f t="shared" si="1"/>
        <v>0</v>
      </c>
      <c r="U24" s="31">
        <v>0</v>
      </c>
      <c r="V24" s="30"/>
      <c r="W24" s="23"/>
    </row>
    <row r="25" spans="1:25" ht="63.75" customHeight="1" thickBot="1">
      <c r="A25" s="22"/>
      <c r="B25" s="90" t="s">
        <v>17</v>
      </c>
      <c r="C25" s="90"/>
      <c r="D25" s="90"/>
      <c r="E25" s="90"/>
      <c r="F25" s="90"/>
      <c r="G25" s="90"/>
      <c r="H25" s="90"/>
      <c r="I25" s="90"/>
      <c r="J25" s="90"/>
      <c r="K25" s="90"/>
      <c r="L25" s="91"/>
      <c r="M25" s="36">
        <v>650</v>
      </c>
      <c r="N25" s="35">
        <v>1</v>
      </c>
      <c r="O25" s="35">
        <v>4</v>
      </c>
      <c r="P25" s="34" t="s">
        <v>117</v>
      </c>
      <c r="Q25" s="33" t="s">
        <v>16</v>
      </c>
      <c r="R25" s="101">
        <f t="shared" si="0"/>
        <v>4815.0903100000005</v>
      </c>
      <c r="S25" s="68">
        <f>S26</f>
        <v>4815090.3100000005</v>
      </c>
      <c r="T25" s="102">
        <f t="shared" si="1"/>
        <v>0</v>
      </c>
      <c r="U25" s="31">
        <v>0</v>
      </c>
      <c r="V25" s="30"/>
      <c r="W25" s="23"/>
    </row>
    <row r="26" spans="1:25" ht="32.25" customHeight="1" thickBot="1">
      <c r="A26" s="22"/>
      <c r="B26" s="90" t="s">
        <v>96</v>
      </c>
      <c r="C26" s="90"/>
      <c r="D26" s="90"/>
      <c r="E26" s="90"/>
      <c r="F26" s="90"/>
      <c r="G26" s="90"/>
      <c r="H26" s="90"/>
      <c r="I26" s="90"/>
      <c r="J26" s="90"/>
      <c r="K26" s="90"/>
      <c r="L26" s="91"/>
      <c r="M26" s="36">
        <v>650</v>
      </c>
      <c r="N26" s="35">
        <v>1</v>
      </c>
      <c r="O26" s="35">
        <v>4</v>
      </c>
      <c r="P26" s="34" t="s">
        <v>117</v>
      </c>
      <c r="Q26" s="33" t="s">
        <v>95</v>
      </c>
      <c r="R26" s="101">
        <f t="shared" si="0"/>
        <v>4815.0903100000005</v>
      </c>
      <c r="S26" s="68">
        <f>S27+S28+S29</f>
        <v>4815090.3100000005</v>
      </c>
      <c r="T26" s="102">
        <f t="shared" si="1"/>
        <v>0</v>
      </c>
      <c r="U26" s="31">
        <v>0</v>
      </c>
      <c r="V26" s="30"/>
      <c r="W26" s="23"/>
    </row>
    <row r="27" spans="1:25" ht="21.75" customHeight="1" thickBot="1">
      <c r="A27" s="22"/>
      <c r="B27" s="90" t="s">
        <v>94</v>
      </c>
      <c r="C27" s="90"/>
      <c r="D27" s="90"/>
      <c r="E27" s="90"/>
      <c r="F27" s="90"/>
      <c r="G27" s="90"/>
      <c r="H27" s="90"/>
      <c r="I27" s="90"/>
      <c r="J27" s="90"/>
      <c r="K27" s="90"/>
      <c r="L27" s="91"/>
      <c r="M27" s="36">
        <v>650</v>
      </c>
      <c r="N27" s="35">
        <v>1</v>
      </c>
      <c r="O27" s="35">
        <v>4</v>
      </c>
      <c r="P27" s="34" t="s">
        <v>117</v>
      </c>
      <c r="Q27" s="33" t="s">
        <v>93</v>
      </c>
      <c r="R27" s="101">
        <f t="shared" si="0"/>
        <v>3383.4921800000002</v>
      </c>
      <c r="S27" s="68">
        <v>3383492.18</v>
      </c>
      <c r="T27" s="102">
        <f t="shared" si="1"/>
        <v>0</v>
      </c>
      <c r="U27" s="31">
        <v>0</v>
      </c>
      <c r="V27" s="30"/>
      <c r="W27" s="23"/>
    </row>
    <row r="28" spans="1:25" ht="21.75" customHeight="1" thickBot="1">
      <c r="A28" s="22"/>
      <c r="B28" s="90" t="s">
        <v>119</v>
      </c>
      <c r="C28" s="90"/>
      <c r="D28" s="90"/>
      <c r="E28" s="90"/>
      <c r="F28" s="90"/>
      <c r="G28" s="90"/>
      <c r="H28" s="90"/>
      <c r="I28" s="90"/>
      <c r="J28" s="90"/>
      <c r="K28" s="90"/>
      <c r="L28" s="91"/>
      <c r="M28" s="36">
        <v>650</v>
      </c>
      <c r="N28" s="35">
        <v>1</v>
      </c>
      <c r="O28" s="35">
        <v>4</v>
      </c>
      <c r="P28" s="34" t="s">
        <v>117</v>
      </c>
      <c r="Q28" s="33" t="s">
        <v>118</v>
      </c>
      <c r="R28" s="101">
        <f t="shared" si="0"/>
        <v>406.4</v>
      </c>
      <c r="S28" s="68">
        <v>406400</v>
      </c>
      <c r="T28" s="102">
        <f t="shared" si="1"/>
        <v>0</v>
      </c>
      <c r="U28" s="31">
        <v>0</v>
      </c>
      <c r="V28" s="30"/>
      <c r="W28" s="23"/>
    </row>
    <row r="29" spans="1:25" ht="53.25" customHeight="1" thickBot="1">
      <c r="A29" s="22"/>
      <c r="B29" s="90" t="s">
        <v>92</v>
      </c>
      <c r="C29" s="90"/>
      <c r="D29" s="90"/>
      <c r="E29" s="90"/>
      <c r="F29" s="90"/>
      <c r="G29" s="90"/>
      <c r="H29" s="90"/>
      <c r="I29" s="90"/>
      <c r="J29" s="90"/>
      <c r="K29" s="90"/>
      <c r="L29" s="91"/>
      <c r="M29" s="36">
        <v>650</v>
      </c>
      <c r="N29" s="35">
        <v>1</v>
      </c>
      <c r="O29" s="35">
        <v>4</v>
      </c>
      <c r="P29" s="34" t="s">
        <v>117</v>
      </c>
      <c r="Q29" s="33" t="s">
        <v>90</v>
      </c>
      <c r="R29" s="101">
        <f t="shared" si="0"/>
        <v>1025.19813</v>
      </c>
      <c r="S29" s="68">
        <v>1025198.13</v>
      </c>
      <c r="T29" s="102">
        <f t="shared" si="1"/>
        <v>0</v>
      </c>
      <c r="U29" s="31">
        <v>0</v>
      </c>
      <c r="V29" s="30"/>
      <c r="W29" s="23"/>
    </row>
    <row r="30" spans="1:25" ht="42.75" customHeight="1" thickBot="1">
      <c r="A30" s="22"/>
      <c r="B30" s="90" t="s">
        <v>116</v>
      </c>
      <c r="C30" s="90"/>
      <c r="D30" s="90"/>
      <c r="E30" s="90"/>
      <c r="F30" s="90"/>
      <c r="G30" s="90"/>
      <c r="H30" s="90"/>
      <c r="I30" s="90"/>
      <c r="J30" s="90"/>
      <c r="K30" s="90"/>
      <c r="L30" s="91"/>
      <c r="M30" s="36">
        <v>650</v>
      </c>
      <c r="N30" s="35">
        <v>1</v>
      </c>
      <c r="O30" s="35">
        <v>6</v>
      </c>
      <c r="P30" s="34" t="s">
        <v>22</v>
      </c>
      <c r="Q30" s="33" t="s">
        <v>18</v>
      </c>
      <c r="R30" s="101">
        <f t="shared" si="0"/>
        <v>14.695</v>
      </c>
      <c r="S30" s="68">
        <v>14695</v>
      </c>
      <c r="T30" s="102">
        <f t="shared" si="1"/>
        <v>0</v>
      </c>
      <c r="U30" s="31">
        <v>0</v>
      </c>
      <c r="V30" s="30"/>
      <c r="W30" s="23"/>
    </row>
    <row r="31" spans="1:25" ht="15" customHeight="1" thickBot="1">
      <c r="A31" s="22"/>
      <c r="B31" s="90" t="s">
        <v>21</v>
      </c>
      <c r="C31" s="90"/>
      <c r="D31" s="90"/>
      <c r="E31" s="90"/>
      <c r="F31" s="90"/>
      <c r="G31" s="90"/>
      <c r="H31" s="90"/>
      <c r="I31" s="90"/>
      <c r="J31" s="90"/>
      <c r="K31" s="90"/>
      <c r="L31" s="91"/>
      <c r="M31" s="36">
        <v>650</v>
      </c>
      <c r="N31" s="35">
        <v>1</v>
      </c>
      <c r="O31" s="35">
        <v>6</v>
      </c>
      <c r="P31" s="34" t="s">
        <v>20</v>
      </c>
      <c r="Q31" s="33" t="s">
        <v>18</v>
      </c>
      <c r="R31" s="101">
        <f t="shared" si="0"/>
        <v>14.695</v>
      </c>
      <c r="S31" s="68">
        <v>14695</v>
      </c>
      <c r="T31" s="102">
        <f t="shared" si="1"/>
        <v>0</v>
      </c>
      <c r="U31" s="31">
        <v>0</v>
      </c>
      <c r="V31" s="30"/>
      <c r="W31" s="23"/>
    </row>
    <row r="32" spans="1:25" ht="74.25" customHeight="1" thickBot="1">
      <c r="A32" s="22"/>
      <c r="B32" s="90" t="s">
        <v>115</v>
      </c>
      <c r="C32" s="90"/>
      <c r="D32" s="90"/>
      <c r="E32" s="90"/>
      <c r="F32" s="90"/>
      <c r="G32" s="90"/>
      <c r="H32" s="90"/>
      <c r="I32" s="90"/>
      <c r="J32" s="90"/>
      <c r="K32" s="90"/>
      <c r="L32" s="91"/>
      <c r="M32" s="36">
        <v>650</v>
      </c>
      <c r="N32" s="35">
        <v>1</v>
      </c>
      <c r="O32" s="35">
        <v>6</v>
      </c>
      <c r="P32" s="34" t="s">
        <v>111</v>
      </c>
      <c r="Q32" s="33" t="s">
        <v>18</v>
      </c>
      <c r="R32" s="101">
        <f t="shared" si="0"/>
        <v>14.695</v>
      </c>
      <c r="S32" s="68">
        <v>14695</v>
      </c>
      <c r="T32" s="102">
        <f t="shared" si="1"/>
        <v>0</v>
      </c>
      <c r="U32" s="31">
        <v>0</v>
      </c>
      <c r="V32" s="30"/>
      <c r="W32" s="23"/>
    </row>
    <row r="33" spans="1:23" ht="15" customHeight="1" thickBot="1">
      <c r="A33" s="22"/>
      <c r="B33" s="90" t="s">
        <v>114</v>
      </c>
      <c r="C33" s="90"/>
      <c r="D33" s="90"/>
      <c r="E33" s="90"/>
      <c r="F33" s="90"/>
      <c r="G33" s="90"/>
      <c r="H33" s="90"/>
      <c r="I33" s="90"/>
      <c r="J33" s="90"/>
      <c r="K33" s="90"/>
      <c r="L33" s="91"/>
      <c r="M33" s="36">
        <v>650</v>
      </c>
      <c r="N33" s="35">
        <v>1</v>
      </c>
      <c r="O33" s="35">
        <v>6</v>
      </c>
      <c r="P33" s="34" t="s">
        <v>111</v>
      </c>
      <c r="Q33" s="33" t="s">
        <v>113</v>
      </c>
      <c r="R33" s="101">
        <f t="shared" si="0"/>
        <v>14.695</v>
      </c>
      <c r="S33" s="68">
        <v>14695</v>
      </c>
      <c r="T33" s="102">
        <f t="shared" si="1"/>
        <v>0</v>
      </c>
      <c r="U33" s="31">
        <v>0</v>
      </c>
      <c r="V33" s="30"/>
      <c r="W33" s="23"/>
    </row>
    <row r="34" spans="1:23" ht="15" customHeight="1" thickBot="1">
      <c r="A34" s="22"/>
      <c r="B34" s="90" t="s">
        <v>112</v>
      </c>
      <c r="C34" s="90"/>
      <c r="D34" s="90"/>
      <c r="E34" s="90"/>
      <c r="F34" s="90"/>
      <c r="G34" s="90"/>
      <c r="H34" s="90"/>
      <c r="I34" s="90"/>
      <c r="J34" s="90"/>
      <c r="K34" s="90"/>
      <c r="L34" s="91"/>
      <c r="M34" s="36">
        <v>650</v>
      </c>
      <c r="N34" s="35">
        <v>1</v>
      </c>
      <c r="O34" s="35">
        <v>6</v>
      </c>
      <c r="P34" s="34" t="s">
        <v>111</v>
      </c>
      <c r="Q34" s="33" t="s">
        <v>110</v>
      </c>
      <c r="R34" s="101">
        <f t="shared" si="0"/>
        <v>14.695</v>
      </c>
      <c r="S34" s="68">
        <v>14695</v>
      </c>
      <c r="T34" s="102">
        <f t="shared" si="1"/>
        <v>0</v>
      </c>
      <c r="U34" s="31">
        <v>0</v>
      </c>
      <c r="V34" s="30"/>
      <c r="W34" s="23"/>
    </row>
    <row r="35" spans="1:23" ht="15" customHeight="1" thickBot="1">
      <c r="A35" s="22"/>
      <c r="B35" s="90" t="s">
        <v>109</v>
      </c>
      <c r="C35" s="90"/>
      <c r="D35" s="90"/>
      <c r="E35" s="90"/>
      <c r="F35" s="90"/>
      <c r="G35" s="90"/>
      <c r="H35" s="90"/>
      <c r="I35" s="90"/>
      <c r="J35" s="90"/>
      <c r="K35" s="90"/>
      <c r="L35" s="91"/>
      <c r="M35" s="36">
        <v>650</v>
      </c>
      <c r="N35" s="35">
        <v>1</v>
      </c>
      <c r="O35" s="35">
        <v>11</v>
      </c>
      <c r="P35" s="34" t="s">
        <v>22</v>
      </c>
      <c r="Q35" s="33" t="s">
        <v>18</v>
      </c>
      <c r="R35" s="101">
        <f t="shared" si="0"/>
        <v>10</v>
      </c>
      <c r="S35" s="68">
        <v>10000</v>
      </c>
      <c r="T35" s="102">
        <f t="shared" si="1"/>
        <v>0</v>
      </c>
      <c r="U35" s="31">
        <v>0</v>
      </c>
      <c r="V35" s="30"/>
      <c r="W35" s="23"/>
    </row>
    <row r="36" spans="1:23" ht="15" customHeight="1" thickBot="1">
      <c r="A36" s="22"/>
      <c r="B36" s="90" t="s">
        <v>21</v>
      </c>
      <c r="C36" s="90"/>
      <c r="D36" s="90"/>
      <c r="E36" s="90"/>
      <c r="F36" s="90"/>
      <c r="G36" s="90"/>
      <c r="H36" s="90"/>
      <c r="I36" s="90"/>
      <c r="J36" s="90"/>
      <c r="K36" s="90"/>
      <c r="L36" s="91"/>
      <c r="M36" s="36">
        <v>650</v>
      </c>
      <c r="N36" s="35">
        <v>1</v>
      </c>
      <c r="O36" s="35">
        <v>11</v>
      </c>
      <c r="P36" s="34" t="s">
        <v>20</v>
      </c>
      <c r="Q36" s="33" t="s">
        <v>18</v>
      </c>
      <c r="R36" s="101">
        <f t="shared" si="0"/>
        <v>10</v>
      </c>
      <c r="S36" s="68">
        <v>10000</v>
      </c>
      <c r="T36" s="102">
        <f t="shared" si="1"/>
        <v>0</v>
      </c>
      <c r="U36" s="31">
        <v>0</v>
      </c>
      <c r="V36" s="30"/>
      <c r="W36" s="23"/>
    </row>
    <row r="37" spans="1:23" ht="21.75" customHeight="1" thickBot="1">
      <c r="A37" s="22"/>
      <c r="B37" s="90" t="s">
        <v>108</v>
      </c>
      <c r="C37" s="90"/>
      <c r="D37" s="90"/>
      <c r="E37" s="90"/>
      <c r="F37" s="90"/>
      <c r="G37" s="90"/>
      <c r="H37" s="90"/>
      <c r="I37" s="90"/>
      <c r="J37" s="90"/>
      <c r="K37" s="90"/>
      <c r="L37" s="91"/>
      <c r="M37" s="36">
        <v>650</v>
      </c>
      <c r="N37" s="35">
        <v>1</v>
      </c>
      <c r="O37" s="35">
        <v>11</v>
      </c>
      <c r="P37" s="34" t="s">
        <v>106</v>
      </c>
      <c r="Q37" s="33" t="s">
        <v>18</v>
      </c>
      <c r="R37" s="101">
        <f t="shared" si="0"/>
        <v>10</v>
      </c>
      <c r="S37" s="68">
        <v>10000</v>
      </c>
      <c r="T37" s="102">
        <f t="shared" si="1"/>
        <v>0</v>
      </c>
      <c r="U37" s="31">
        <v>0</v>
      </c>
      <c r="V37" s="30"/>
      <c r="W37" s="23"/>
    </row>
    <row r="38" spans="1:23" ht="15" customHeight="1" thickBot="1">
      <c r="A38" s="22"/>
      <c r="B38" s="90" t="s">
        <v>40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  <c r="M38" s="36">
        <v>650</v>
      </c>
      <c r="N38" s="35">
        <v>1</v>
      </c>
      <c r="O38" s="35">
        <v>11</v>
      </c>
      <c r="P38" s="34" t="s">
        <v>106</v>
      </c>
      <c r="Q38" s="33" t="s">
        <v>39</v>
      </c>
      <c r="R38" s="101">
        <f t="shared" si="0"/>
        <v>10</v>
      </c>
      <c r="S38" s="68">
        <v>10000</v>
      </c>
      <c r="T38" s="102">
        <f t="shared" si="1"/>
        <v>0</v>
      </c>
      <c r="U38" s="31">
        <v>0</v>
      </c>
      <c r="V38" s="30"/>
      <c r="W38" s="23"/>
    </row>
    <row r="39" spans="1:23" ht="15" customHeight="1" thickBot="1">
      <c r="A39" s="22"/>
      <c r="B39" s="90" t="s">
        <v>107</v>
      </c>
      <c r="C39" s="90"/>
      <c r="D39" s="90"/>
      <c r="E39" s="90"/>
      <c r="F39" s="90"/>
      <c r="G39" s="90"/>
      <c r="H39" s="90"/>
      <c r="I39" s="90"/>
      <c r="J39" s="90"/>
      <c r="K39" s="90"/>
      <c r="L39" s="91"/>
      <c r="M39" s="36">
        <v>650</v>
      </c>
      <c r="N39" s="35">
        <v>1</v>
      </c>
      <c r="O39" s="35">
        <v>11</v>
      </c>
      <c r="P39" s="34" t="s">
        <v>106</v>
      </c>
      <c r="Q39" s="33" t="s">
        <v>105</v>
      </c>
      <c r="R39" s="101">
        <f t="shared" si="0"/>
        <v>10</v>
      </c>
      <c r="S39" s="68">
        <v>10000</v>
      </c>
      <c r="T39" s="102">
        <f t="shared" si="1"/>
        <v>0</v>
      </c>
      <c r="U39" s="31">
        <v>0</v>
      </c>
      <c r="V39" s="30"/>
      <c r="W39" s="23"/>
    </row>
    <row r="40" spans="1:23" ht="15" customHeight="1" thickBot="1">
      <c r="A40" s="22"/>
      <c r="B40" s="90" t="s">
        <v>104</v>
      </c>
      <c r="C40" s="90"/>
      <c r="D40" s="90"/>
      <c r="E40" s="90"/>
      <c r="F40" s="90"/>
      <c r="G40" s="90"/>
      <c r="H40" s="90"/>
      <c r="I40" s="90"/>
      <c r="J40" s="90"/>
      <c r="K40" s="90"/>
      <c r="L40" s="91"/>
      <c r="M40" s="36">
        <v>650</v>
      </c>
      <c r="N40" s="35">
        <v>1</v>
      </c>
      <c r="O40" s="35">
        <v>13</v>
      </c>
      <c r="P40" s="34" t="s">
        <v>22</v>
      </c>
      <c r="Q40" s="33" t="s">
        <v>18</v>
      </c>
      <c r="R40" s="101">
        <f t="shared" si="0"/>
        <v>693</v>
      </c>
      <c r="S40" s="68">
        <f>S41</f>
        <v>693000</v>
      </c>
      <c r="T40" s="102">
        <f t="shared" si="1"/>
        <v>0</v>
      </c>
      <c r="U40" s="31">
        <v>0</v>
      </c>
      <c r="V40" s="30"/>
      <c r="W40" s="23"/>
    </row>
    <row r="41" spans="1:23" ht="15" customHeight="1" thickBot="1">
      <c r="A41" s="22"/>
      <c r="B41" s="90" t="s">
        <v>21</v>
      </c>
      <c r="C41" s="90"/>
      <c r="D41" s="90"/>
      <c r="E41" s="90"/>
      <c r="F41" s="90"/>
      <c r="G41" s="90"/>
      <c r="H41" s="90"/>
      <c r="I41" s="90"/>
      <c r="J41" s="90"/>
      <c r="K41" s="90"/>
      <c r="L41" s="91"/>
      <c r="M41" s="36">
        <v>650</v>
      </c>
      <c r="N41" s="35">
        <v>1</v>
      </c>
      <c r="O41" s="35">
        <v>13</v>
      </c>
      <c r="P41" s="34" t="s">
        <v>20</v>
      </c>
      <c r="Q41" s="33" t="s">
        <v>18</v>
      </c>
      <c r="R41" s="101">
        <f t="shared" si="0"/>
        <v>693</v>
      </c>
      <c r="S41" s="68">
        <f>S42</f>
        <v>693000</v>
      </c>
      <c r="T41" s="102">
        <f t="shared" si="1"/>
        <v>0</v>
      </c>
      <c r="U41" s="31">
        <v>0</v>
      </c>
      <c r="V41" s="30"/>
      <c r="W41" s="23"/>
    </row>
    <row r="42" spans="1:23" ht="21.75" customHeight="1" thickBot="1">
      <c r="A42" s="22"/>
      <c r="B42" s="90" t="s">
        <v>103</v>
      </c>
      <c r="C42" s="90"/>
      <c r="D42" s="90"/>
      <c r="E42" s="90"/>
      <c r="F42" s="90"/>
      <c r="G42" s="90"/>
      <c r="H42" s="90"/>
      <c r="I42" s="90"/>
      <c r="J42" s="90"/>
      <c r="K42" s="90"/>
      <c r="L42" s="91"/>
      <c r="M42" s="36">
        <v>650</v>
      </c>
      <c r="N42" s="35">
        <v>1</v>
      </c>
      <c r="O42" s="35">
        <v>13</v>
      </c>
      <c r="P42" s="34" t="s">
        <v>101</v>
      </c>
      <c r="Q42" s="33" t="s">
        <v>18</v>
      </c>
      <c r="R42" s="101">
        <f t="shared" si="0"/>
        <v>693</v>
      </c>
      <c r="S42" s="68">
        <f>S43+S46</f>
        <v>693000</v>
      </c>
      <c r="T42" s="102">
        <f t="shared" si="1"/>
        <v>0</v>
      </c>
      <c r="U42" s="31">
        <v>0</v>
      </c>
      <c r="V42" s="30"/>
      <c r="W42" s="23"/>
    </row>
    <row r="43" spans="1:23" ht="32.25" customHeight="1" thickBot="1">
      <c r="A43" s="22"/>
      <c r="B43" s="90" t="s">
        <v>7</v>
      </c>
      <c r="C43" s="90"/>
      <c r="D43" s="90"/>
      <c r="E43" s="90"/>
      <c r="F43" s="90"/>
      <c r="G43" s="90"/>
      <c r="H43" s="90"/>
      <c r="I43" s="90"/>
      <c r="J43" s="90"/>
      <c r="K43" s="90"/>
      <c r="L43" s="91"/>
      <c r="M43" s="36">
        <v>650</v>
      </c>
      <c r="N43" s="35">
        <v>1</v>
      </c>
      <c r="O43" s="35">
        <v>13</v>
      </c>
      <c r="P43" s="34" t="s">
        <v>101</v>
      </c>
      <c r="Q43" s="33" t="s">
        <v>6</v>
      </c>
      <c r="R43" s="101">
        <f t="shared" si="0"/>
        <v>653</v>
      </c>
      <c r="S43" s="68">
        <v>653000</v>
      </c>
      <c r="T43" s="102">
        <f t="shared" si="1"/>
        <v>0</v>
      </c>
      <c r="U43" s="31">
        <v>0</v>
      </c>
      <c r="V43" s="30"/>
      <c r="W43" s="23"/>
    </row>
    <row r="44" spans="1:23" ht="32.25" customHeight="1" thickBot="1">
      <c r="A44" s="22"/>
      <c r="B44" s="90" t="s">
        <v>5</v>
      </c>
      <c r="C44" s="90"/>
      <c r="D44" s="90"/>
      <c r="E44" s="90"/>
      <c r="F44" s="90"/>
      <c r="G44" s="90"/>
      <c r="H44" s="90"/>
      <c r="I44" s="90"/>
      <c r="J44" s="90"/>
      <c r="K44" s="90"/>
      <c r="L44" s="91"/>
      <c r="M44" s="36">
        <v>650</v>
      </c>
      <c r="N44" s="35">
        <v>1</v>
      </c>
      <c r="O44" s="35">
        <v>13</v>
      </c>
      <c r="P44" s="34" t="s">
        <v>101</v>
      </c>
      <c r="Q44" s="33" t="s">
        <v>4</v>
      </c>
      <c r="R44" s="101">
        <f t="shared" si="0"/>
        <v>653</v>
      </c>
      <c r="S44" s="68">
        <v>653000</v>
      </c>
      <c r="T44" s="102">
        <f t="shared" si="1"/>
        <v>0</v>
      </c>
      <c r="U44" s="31">
        <v>0</v>
      </c>
      <c r="V44" s="30"/>
      <c r="W44" s="23"/>
    </row>
    <row r="45" spans="1:23" ht="32.25" customHeight="1" thickBot="1">
      <c r="A45" s="22"/>
      <c r="B45" s="90" t="s">
        <v>3</v>
      </c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36">
        <v>650</v>
      </c>
      <c r="N45" s="35">
        <v>1</v>
      </c>
      <c r="O45" s="35">
        <v>13</v>
      </c>
      <c r="P45" s="34" t="s">
        <v>101</v>
      </c>
      <c r="Q45" s="33" t="s">
        <v>1</v>
      </c>
      <c r="R45" s="101">
        <f t="shared" si="0"/>
        <v>653</v>
      </c>
      <c r="S45" s="68">
        <v>653000</v>
      </c>
      <c r="T45" s="102">
        <f t="shared" si="1"/>
        <v>0</v>
      </c>
      <c r="U45" s="31">
        <v>0</v>
      </c>
      <c r="V45" s="30"/>
      <c r="W45" s="23"/>
    </row>
    <row r="46" spans="1:23" ht="15" customHeight="1" thickBot="1">
      <c r="A46" s="22"/>
      <c r="B46" s="90" t="s">
        <v>40</v>
      </c>
      <c r="C46" s="90"/>
      <c r="D46" s="90"/>
      <c r="E46" s="90"/>
      <c r="F46" s="90"/>
      <c r="G46" s="90"/>
      <c r="H46" s="90"/>
      <c r="I46" s="90"/>
      <c r="J46" s="90"/>
      <c r="K46" s="90"/>
      <c r="L46" s="91"/>
      <c r="M46" s="36">
        <v>650</v>
      </c>
      <c r="N46" s="35">
        <v>1</v>
      </c>
      <c r="O46" s="35">
        <v>13</v>
      </c>
      <c r="P46" s="34" t="s">
        <v>101</v>
      </c>
      <c r="Q46" s="33" t="s">
        <v>39</v>
      </c>
      <c r="R46" s="101">
        <f t="shared" si="0"/>
        <v>40</v>
      </c>
      <c r="S46" s="68">
        <v>40000</v>
      </c>
      <c r="T46" s="102">
        <f t="shared" si="1"/>
        <v>0</v>
      </c>
      <c r="U46" s="31">
        <v>0</v>
      </c>
      <c r="V46" s="30"/>
      <c r="W46" s="23"/>
    </row>
    <row r="47" spans="1:23" ht="15" customHeight="1" thickBot="1">
      <c r="A47" s="22"/>
      <c r="B47" s="90" t="s">
        <v>38</v>
      </c>
      <c r="C47" s="90"/>
      <c r="D47" s="90"/>
      <c r="E47" s="90"/>
      <c r="F47" s="90"/>
      <c r="G47" s="90"/>
      <c r="H47" s="90"/>
      <c r="I47" s="90"/>
      <c r="J47" s="90"/>
      <c r="K47" s="90"/>
      <c r="L47" s="91"/>
      <c r="M47" s="36">
        <v>650</v>
      </c>
      <c r="N47" s="35">
        <v>1</v>
      </c>
      <c r="O47" s="35">
        <v>13</v>
      </c>
      <c r="P47" s="34" t="s">
        <v>101</v>
      </c>
      <c r="Q47" s="33" t="s">
        <v>37</v>
      </c>
      <c r="R47" s="101">
        <f t="shared" si="0"/>
        <v>40</v>
      </c>
      <c r="S47" s="68">
        <v>40000</v>
      </c>
      <c r="T47" s="102">
        <f t="shared" si="1"/>
        <v>0</v>
      </c>
      <c r="U47" s="31">
        <v>0</v>
      </c>
      <c r="V47" s="30"/>
      <c r="W47" s="23"/>
    </row>
    <row r="48" spans="1:23" ht="21.75" customHeight="1" thickBot="1">
      <c r="A48" s="22"/>
      <c r="B48" s="90" t="s">
        <v>36</v>
      </c>
      <c r="C48" s="90"/>
      <c r="D48" s="90"/>
      <c r="E48" s="90"/>
      <c r="F48" s="90"/>
      <c r="G48" s="90"/>
      <c r="H48" s="90"/>
      <c r="I48" s="90"/>
      <c r="J48" s="90"/>
      <c r="K48" s="90"/>
      <c r="L48" s="91"/>
      <c r="M48" s="36">
        <v>650</v>
      </c>
      <c r="N48" s="35">
        <v>1</v>
      </c>
      <c r="O48" s="35">
        <v>13</v>
      </c>
      <c r="P48" s="34" t="s">
        <v>101</v>
      </c>
      <c r="Q48" s="33" t="s">
        <v>35</v>
      </c>
      <c r="R48" s="101">
        <f t="shared" si="0"/>
        <v>25</v>
      </c>
      <c r="S48" s="68">
        <v>25000</v>
      </c>
      <c r="T48" s="102">
        <f t="shared" si="1"/>
        <v>0</v>
      </c>
      <c r="U48" s="31">
        <v>0</v>
      </c>
      <c r="V48" s="30"/>
      <c r="W48" s="23"/>
    </row>
    <row r="49" spans="1:23" ht="15" customHeight="1" thickBot="1">
      <c r="A49" s="22"/>
      <c r="B49" s="90" t="s">
        <v>102</v>
      </c>
      <c r="C49" s="90"/>
      <c r="D49" s="90"/>
      <c r="E49" s="90"/>
      <c r="F49" s="90"/>
      <c r="G49" s="90"/>
      <c r="H49" s="90"/>
      <c r="I49" s="90"/>
      <c r="J49" s="90"/>
      <c r="K49" s="90"/>
      <c r="L49" s="91"/>
      <c r="M49" s="36">
        <v>650</v>
      </c>
      <c r="N49" s="35">
        <v>1</v>
      </c>
      <c r="O49" s="35">
        <v>13</v>
      </c>
      <c r="P49" s="34" t="s">
        <v>101</v>
      </c>
      <c r="Q49" s="33" t="s">
        <v>100</v>
      </c>
      <c r="R49" s="101">
        <f t="shared" si="0"/>
        <v>15</v>
      </c>
      <c r="S49" s="68">
        <v>15000</v>
      </c>
      <c r="T49" s="102">
        <f t="shared" si="1"/>
        <v>0</v>
      </c>
      <c r="U49" s="31">
        <v>0</v>
      </c>
      <c r="V49" s="30"/>
      <c r="W49" s="23"/>
    </row>
    <row r="50" spans="1:23" s="77" customFormat="1" ht="15" customHeight="1" thickBot="1">
      <c r="A50" s="74"/>
      <c r="B50" s="92" t="s">
        <v>99</v>
      </c>
      <c r="C50" s="92"/>
      <c r="D50" s="92"/>
      <c r="E50" s="92"/>
      <c r="F50" s="92"/>
      <c r="G50" s="92"/>
      <c r="H50" s="92"/>
      <c r="I50" s="92"/>
      <c r="J50" s="92"/>
      <c r="K50" s="92"/>
      <c r="L50" s="93"/>
      <c r="M50" s="78">
        <v>650</v>
      </c>
      <c r="N50" s="79">
        <v>2</v>
      </c>
      <c r="O50" s="79">
        <v>0</v>
      </c>
      <c r="P50" s="80" t="s">
        <v>22</v>
      </c>
      <c r="Q50" s="81" t="s">
        <v>18</v>
      </c>
      <c r="R50" s="103">
        <f t="shared" si="0"/>
        <v>245.5</v>
      </c>
      <c r="S50" s="82">
        <v>245500</v>
      </c>
      <c r="T50" s="104">
        <f t="shared" si="1"/>
        <v>245.5</v>
      </c>
      <c r="U50" s="83">
        <v>245500</v>
      </c>
      <c r="V50" s="75"/>
      <c r="W50" s="76"/>
    </row>
    <row r="51" spans="1:23" ht="21.75" customHeight="1" thickBot="1">
      <c r="A51" s="22"/>
      <c r="B51" s="90" t="s">
        <v>98</v>
      </c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36">
        <v>650</v>
      </c>
      <c r="N51" s="35">
        <v>2</v>
      </c>
      <c r="O51" s="35">
        <v>3</v>
      </c>
      <c r="P51" s="34" t="s">
        <v>22</v>
      </c>
      <c r="Q51" s="33" t="s">
        <v>18</v>
      </c>
      <c r="R51" s="101">
        <f t="shared" si="0"/>
        <v>245.5</v>
      </c>
      <c r="S51" s="68">
        <v>245500</v>
      </c>
      <c r="T51" s="102">
        <f t="shared" si="1"/>
        <v>245.5</v>
      </c>
      <c r="U51" s="31">
        <v>245500</v>
      </c>
      <c r="V51" s="30"/>
      <c r="W51" s="23"/>
    </row>
    <row r="52" spans="1:23" ht="15" customHeight="1" thickBot="1">
      <c r="A52" s="22"/>
      <c r="B52" s="90" t="s">
        <v>21</v>
      </c>
      <c r="C52" s="90"/>
      <c r="D52" s="90"/>
      <c r="E52" s="90"/>
      <c r="F52" s="90"/>
      <c r="G52" s="90"/>
      <c r="H52" s="90"/>
      <c r="I52" s="90"/>
      <c r="J52" s="90"/>
      <c r="K52" s="90"/>
      <c r="L52" s="91"/>
      <c r="M52" s="36">
        <v>650</v>
      </c>
      <c r="N52" s="35">
        <v>2</v>
      </c>
      <c r="O52" s="35">
        <v>3</v>
      </c>
      <c r="P52" s="34" t="s">
        <v>20</v>
      </c>
      <c r="Q52" s="33" t="s">
        <v>18</v>
      </c>
      <c r="R52" s="101">
        <f t="shared" si="0"/>
        <v>245.5</v>
      </c>
      <c r="S52" s="68">
        <v>245500</v>
      </c>
      <c r="T52" s="102">
        <f t="shared" si="1"/>
        <v>245.5</v>
      </c>
      <c r="U52" s="31">
        <v>245500</v>
      </c>
      <c r="V52" s="30"/>
      <c r="W52" s="23"/>
    </row>
    <row r="53" spans="1:23" ht="42.75" customHeight="1" thickBot="1">
      <c r="A53" s="22"/>
      <c r="B53" s="90" t="s">
        <v>97</v>
      </c>
      <c r="C53" s="90"/>
      <c r="D53" s="90"/>
      <c r="E53" s="90"/>
      <c r="F53" s="90"/>
      <c r="G53" s="90"/>
      <c r="H53" s="90"/>
      <c r="I53" s="90"/>
      <c r="J53" s="90"/>
      <c r="K53" s="90"/>
      <c r="L53" s="91"/>
      <c r="M53" s="36">
        <v>650</v>
      </c>
      <c r="N53" s="35">
        <v>2</v>
      </c>
      <c r="O53" s="35">
        <v>3</v>
      </c>
      <c r="P53" s="34" t="s">
        <v>91</v>
      </c>
      <c r="Q53" s="33" t="s">
        <v>18</v>
      </c>
      <c r="R53" s="101">
        <f t="shared" si="0"/>
        <v>245.5</v>
      </c>
      <c r="S53" s="68">
        <v>245500</v>
      </c>
      <c r="T53" s="102">
        <f t="shared" si="1"/>
        <v>245.5</v>
      </c>
      <c r="U53" s="31">
        <v>245500</v>
      </c>
      <c r="V53" s="30"/>
      <c r="W53" s="23"/>
    </row>
    <row r="54" spans="1:23" ht="63.75" customHeight="1" thickBot="1">
      <c r="A54" s="22"/>
      <c r="B54" s="90" t="s">
        <v>17</v>
      </c>
      <c r="C54" s="90"/>
      <c r="D54" s="90"/>
      <c r="E54" s="90"/>
      <c r="F54" s="90"/>
      <c r="G54" s="90"/>
      <c r="H54" s="90"/>
      <c r="I54" s="90"/>
      <c r="J54" s="90"/>
      <c r="K54" s="90"/>
      <c r="L54" s="91"/>
      <c r="M54" s="36">
        <v>650</v>
      </c>
      <c r="N54" s="35">
        <v>2</v>
      </c>
      <c r="O54" s="35">
        <v>3</v>
      </c>
      <c r="P54" s="34" t="s">
        <v>91</v>
      </c>
      <c r="Q54" s="33" t="s">
        <v>16</v>
      </c>
      <c r="R54" s="101">
        <f t="shared" si="0"/>
        <v>245.5</v>
      </c>
      <c r="S54" s="68">
        <v>245500</v>
      </c>
      <c r="T54" s="102">
        <f t="shared" si="1"/>
        <v>245.5</v>
      </c>
      <c r="U54" s="31">
        <v>245500</v>
      </c>
      <c r="V54" s="30"/>
      <c r="W54" s="23"/>
    </row>
    <row r="55" spans="1:23" ht="32.25" customHeight="1" thickBot="1">
      <c r="A55" s="22"/>
      <c r="B55" s="90" t="s">
        <v>96</v>
      </c>
      <c r="C55" s="90"/>
      <c r="D55" s="90"/>
      <c r="E55" s="90"/>
      <c r="F55" s="90"/>
      <c r="G55" s="90"/>
      <c r="H55" s="90"/>
      <c r="I55" s="90"/>
      <c r="J55" s="90"/>
      <c r="K55" s="90"/>
      <c r="L55" s="91"/>
      <c r="M55" s="36">
        <v>650</v>
      </c>
      <c r="N55" s="35">
        <v>2</v>
      </c>
      <c r="O55" s="35">
        <v>3</v>
      </c>
      <c r="P55" s="34" t="s">
        <v>91</v>
      </c>
      <c r="Q55" s="33" t="s">
        <v>95</v>
      </c>
      <c r="R55" s="101">
        <f t="shared" si="0"/>
        <v>245.5</v>
      </c>
      <c r="S55" s="68">
        <v>245500</v>
      </c>
      <c r="T55" s="102">
        <f t="shared" si="1"/>
        <v>245.5</v>
      </c>
      <c r="U55" s="31">
        <v>245500</v>
      </c>
      <c r="V55" s="30"/>
      <c r="W55" s="23"/>
    </row>
    <row r="56" spans="1:23" ht="21.75" customHeight="1" thickBot="1">
      <c r="A56" s="22"/>
      <c r="B56" s="90" t="s">
        <v>94</v>
      </c>
      <c r="C56" s="90"/>
      <c r="D56" s="90"/>
      <c r="E56" s="90"/>
      <c r="F56" s="90"/>
      <c r="G56" s="90"/>
      <c r="H56" s="90"/>
      <c r="I56" s="90"/>
      <c r="J56" s="90"/>
      <c r="K56" s="90"/>
      <c r="L56" s="91"/>
      <c r="M56" s="36">
        <v>650</v>
      </c>
      <c r="N56" s="35">
        <v>2</v>
      </c>
      <c r="O56" s="35">
        <v>3</v>
      </c>
      <c r="P56" s="34" t="s">
        <v>91</v>
      </c>
      <c r="Q56" s="33" t="s">
        <v>93</v>
      </c>
      <c r="R56" s="101">
        <f t="shared" si="0"/>
        <v>188.55600000000001</v>
      </c>
      <c r="S56" s="68">
        <v>188556</v>
      </c>
      <c r="T56" s="102">
        <f t="shared" si="1"/>
        <v>188.55600000000001</v>
      </c>
      <c r="U56" s="31">
        <v>188556</v>
      </c>
      <c r="V56" s="30"/>
      <c r="W56" s="23"/>
    </row>
    <row r="57" spans="1:23" ht="53.25" customHeight="1" thickBot="1">
      <c r="A57" s="22"/>
      <c r="B57" s="90" t="s">
        <v>92</v>
      </c>
      <c r="C57" s="90"/>
      <c r="D57" s="90"/>
      <c r="E57" s="90"/>
      <c r="F57" s="90"/>
      <c r="G57" s="90"/>
      <c r="H57" s="90"/>
      <c r="I57" s="90"/>
      <c r="J57" s="90"/>
      <c r="K57" s="90"/>
      <c r="L57" s="91"/>
      <c r="M57" s="36">
        <v>650</v>
      </c>
      <c r="N57" s="35">
        <v>2</v>
      </c>
      <c r="O57" s="35">
        <v>3</v>
      </c>
      <c r="P57" s="34" t="s">
        <v>91</v>
      </c>
      <c r="Q57" s="33" t="s">
        <v>90</v>
      </c>
      <c r="R57" s="101">
        <f t="shared" si="0"/>
        <v>56.944000000000003</v>
      </c>
      <c r="S57" s="68">
        <v>56944</v>
      </c>
      <c r="T57" s="102">
        <f t="shared" si="1"/>
        <v>56.944000000000003</v>
      </c>
      <c r="U57" s="31">
        <v>56944</v>
      </c>
      <c r="V57" s="30"/>
      <c r="W57" s="23"/>
    </row>
    <row r="58" spans="1:23" s="87" customFormat="1" ht="21.75" customHeight="1" thickBot="1">
      <c r="A58" s="84"/>
      <c r="B58" s="92" t="s">
        <v>89</v>
      </c>
      <c r="C58" s="92"/>
      <c r="D58" s="92"/>
      <c r="E58" s="92"/>
      <c r="F58" s="92"/>
      <c r="G58" s="92"/>
      <c r="H58" s="92"/>
      <c r="I58" s="92"/>
      <c r="J58" s="92"/>
      <c r="K58" s="92"/>
      <c r="L58" s="93"/>
      <c r="M58" s="78">
        <v>650</v>
      </c>
      <c r="N58" s="79">
        <v>3</v>
      </c>
      <c r="O58" s="79">
        <v>0</v>
      </c>
      <c r="P58" s="80" t="s">
        <v>22</v>
      </c>
      <c r="Q58" s="81" t="s">
        <v>18</v>
      </c>
      <c r="R58" s="103">
        <f t="shared" si="0"/>
        <v>139.10599999999999</v>
      </c>
      <c r="S58" s="82">
        <f>S59+S66+S83</f>
        <v>139106</v>
      </c>
      <c r="T58" s="104">
        <f t="shared" si="1"/>
        <v>15.5</v>
      </c>
      <c r="U58" s="83">
        <v>15500</v>
      </c>
      <c r="V58" s="85"/>
      <c r="W58" s="86"/>
    </row>
    <row r="59" spans="1:23" ht="15" customHeight="1" thickBot="1">
      <c r="A59" s="22"/>
      <c r="B59" s="90" t="s">
        <v>88</v>
      </c>
      <c r="C59" s="90"/>
      <c r="D59" s="90"/>
      <c r="E59" s="90"/>
      <c r="F59" s="90"/>
      <c r="G59" s="90"/>
      <c r="H59" s="90"/>
      <c r="I59" s="90"/>
      <c r="J59" s="90"/>
      <c r="K59" s="90"/>
      <c r="L59" s="91"/>
      <c r="M59" s="36">
        <v>650</v>
      </c>
      <c r="N59" s="35">
        <v>3</v>
      </c>
      <c r="O59" s="35">
        <v>4</v>
      </c>
      <c r="P59" s="34" t="s">
        <v>22</v>
      </c>
      <c r="Q59" s="33" t="s">
        <v>18</v>
      </c>
      <c r="R59" s="101">
        <f t="shared" si="0"/>
        <v>15.5</v>
      </c>
      <c r="S59" s="68">
        <v>15500</v>
      </c>
      <c r="T59" s="102">
        <f t="shared" si="1"/>
        <v>15.5</v>
      </c>
      <c r="U59" s="31">
        <v>15500</v>
      </c>
      <c r="V59" s="30"/>
      <c r="W59" s="23"/>
    </row>
    <row r="60" spans="1:23" ht="42.75" customHeight="1" thickBot="1">
      <c r="A60" s="22"/>
      <c r="B60" s="90" t="s">
        <v>154</v>
      </c>
      <c r="C60" s="90"/>
      <c r="D60" s="90"/>
      <c r="E60" s="90"/>
      <c r="F60" s="90"/>
      <c r="G60" s="90"/>
      <c r="H60" s="90"/>
      <c r="I60" s="90"/>
      <c r="J60" s="90"/>
      <c r="K60" s="90"/>
      <c r="L60" s="91"/>
      <c r="M60" s="36">
        <v>650</v>
      </c>
      <c r="N60" s="35">
        <v>3</v>
      </c>
      <c r="O60" s="35">
        <v>4</v>
      </c>
      <c r="P60" s="34" t="s">
        <v>87</v>
      </c>
      <c r="Q60" s="33" t="s">
        <v>18</v>
      </c>
      <c r="R60" s="101">
        <f t="shared" si="0"/>
        <v>15.5</v>
      </c>
      <c r="S60" s="68">
        <v>15500</v>
      </c>
      <c r="T60" s="102">
        <f t="shared" si="1"/>
        <v>15.5</v>
      </c>
      <c r="U60" s="31">
        <v>15500</v>
      </c>
      <c r="V60" s="30"/>
      <c r="W60" s="23"/>
    </row>
    <row r="61" spans="1:23" ht="32.25" customHeight="1" thickBot="1">
      <c r="A61" s="22"/>
      <c r="B61" s="90" t="s">
        <v>86</v>
      </c>
      <c r="C61" s="90"/>
      <c r="D61" s="90"/>
      <c r="E61" s="90"/>
      <c r="F61" s="90"/>
      <c r="G61" s="90"/>
      <c r="H61" s="90"/>
      <c r="I61" s="90"/>
      <c r="J61" s="90"/>
      <c r="K61" s="90"/>
      <c r="L61" s="91"/>
      <c r="M61" s="36">
        <v>650</v>
      </c>
      <c r="N61" s="35">
        <v>3</v>
      </c>
      <c r="O61" s="35">
        <v>4</v>
      </c>
      <c r="P61" s="34" t="s">
        <v>85</v>
      </c>
      <c r="Q61" s="33" t="s">
        <v>18</v>
      </c>
      <c r="R61" s="101">
        <f t="shared" si="0"/>
        <v>15.5</v>
      </c>
      <c r="S61" s="68">
        <v>15500</v>
      </c>
      <c r="T61" s="102">
        <f t="shared" si="1"/>
        <v>15.5</v>
      </c>
      <c r="U61" s="31">
        <v>15500</v>
      </c>
      <c r="V61" s="30"/>
      <c r="W61" s="23"/>
    </row>
    <row r="62" spans="1:23" ht="74.25" customHeight="1" thickBot="1">
      <c r="A62" s="22"/>
      <c r="B62" s="90" t="s">
        <v>84</v>
      </c>
      <c r="C62" s="90"/>
      <c r="D62" s="90"/>
      <c r="E62" s="90"/>
      <c r="F62" s="90"/>
      <c r="G62" s="90"/>
      <c r="H62" s="90"/>
      <c r="I62" s="90"/>
      <c r="J62" s="90"/>
      <c r="K62" s="90"/>
      <c r="L62" s="91"/>
      <c r="M62" s="36">
        <v>650</v>
      </c>
      <c r="N62" s="35">
        <v>3</v>
      </c>
      <c r="O62" s="35">
        <v>4</v>
      </c>
      <c r="P62" s="34" t="s">
        <v>83</v>
      </c>
      <c r="Q62" s="33" t="s">
        <v>18</v>
      </c>
      <c r="R62" s="101">
        <f t="shared" si="0"/>
        <v>15.5</v>
      </c>
      <c r="S62" s="68">
        <v>15500</v>
      </c>
      <c r="T62" s="102">
        <f t="shared" si="1"/>
        <v>15.5</v>
      </c>
      <c r="U62" s="31">
        <v>15500</v>
      </c>
      <c r="V62" s="30"/>
      <c r="W62" s="23"/>
    </row>
    <row r="63" spans="1:23" ht="32.25" customHeight="1" thickBot="1">
      <c r="A63" s="22"/>
      <c r="B63" s="90" t="s">
        <v>7</v>
      </c>
      <c r="C63" s="90"/>
      <c r="D63" s="90"/>
      <c r="E63" s="90"/>
      <c r="F63" s="90"/>
      <c r="G63" s="90"/>
      <c r="H63" s="90"/>
      <c r="I63" s="90"/>
      <c r="J63" s="90"/>
      <c r="K63" s="90"/>
      <c r="L63" s="91"/>
      <c r="M63" s="36">
        <v>650</v>
      </c>
      <c r="N63" s="35">
        <v>3</v>
      </c>
      <c r="O63" s="35">
        <v>4</v>
      </c>
      <c r="P63" s="34" t="s">
        <v>83</v>
      </c>
      <c r="Q63" s="33" t="s">
        <v>6</v>
      </c>
      <c r="R63" s="101">
        <f t="shared" si="0"/>
        <v>15.5</v>
      </c>
      <c r="S63" s="68">
        <v>15500</v>
      </c>
      <c r="T63" s="102">
        <f t="shared" si="1"/>
        <v>15.5</v>
      </c>
      <c r="U63" s="31">
        <v>15500</v>
      </c>
      <c r="V63" s="30"/>
      <c r="W63" s="23"/>
    </row>
    <row r="64" spans="1:23" ht="32.25" customHeight="1" thickBot="1">
      <c r="A64" s="22"/>
      <c r="B64" s="90" t="s">
        <v>5</v>
      </c>
      <c r="C64" s="90"/>
      <c r="D64" s="90"/>
      <c r="E64" s="90"/>
      <c r="F64" s="90"/>
      <c r="G64" s="90"/>
      <c r="H64" s="90"/>
      <c r="I64" s="90"/>
      <c r="J64" s="90"/>
      <c r="K64" s="90"/>
      <c r="L64" s="91"/>
      <c r="M64" s="36">
        <v>650</v>
      </c>
      <c r="N64" s="35">
        <v>3</v>
      </c>
      <c r="O64" s="35">
        <v>4</v>
      </c>
      <c r="P64" s="34" t="s">
        <v>83</v>
      </c>
      <c r="Q64" s="33" t="s">
        <v>4</v>
      </c>
      <c r="R64" s="101">
        <f t="shared" si="0"/>
        <v>15.5</v>
      </c>
      <c r="S64" s="68">
        <v>15500</v>
      </c>
      <c r="T64" s="102">
        <f t="shared" si="1"/>
        <v>15.5</v>
      </c>
      <c r="U64" s="31">
        <v>15500</v>
      </c>
      <c r="V64" s="30"/>
      <c r="W64" s="23"/>
    </row>
    <row r="65" spans="1:23" ht="32.25" customHeight="1" thickBot="1">
      <c r="A65" s="22"/>
      <c r="B65" s="90" t="s">
        <v>3</v>
      </c>
      <c r="C65" s="90"/>
      <c r="D65" s="90"/>
      <c r="E65" s="90"/>
      <c r="F65" s="90"/>
      <c r="G65" s="90"/>
      <c r="H65" s="90"/>
      <c r="I65" s="90"/>
      <c r="J65" s="90"/>
      <c r="K65" s="90"/>
      <c r="L65" s="91"/>
      <c r="M65" s="36">
        <v>650</v>
      </c>
      <c r="N65" s="35">
        <v>3</v>
      </c>
      <c r="O65" s="35">
        <v>4</v>
      </c>
      <c r="P65" s="34" t="s">
        <v>83</v>
      </c>
      <c r="Q65" s="33" t="s">
        <v>1</v>
      </c>
      <c r="R65" s="101">
        <f t="shared" si="0"/>
        <v>15.5</v>
      </c>
      <c r="S65" s="68">
        <v>15500</v>
      </c>
      <c r="T65" s="102">
        <f t="shared" si="1"/>
        <v>15.5</v>
      </c>
      <c r="U65" s="31">
        <v>15500</v>
      </c>
      <c r="V65" s="30"/>
      <c r="W65" s="23"/>
    </row>
    <row r="66" spans="1:23" ht="42.75" customHeight="1" thickBot="1">
      <c r="A66" s="22"/>
      <c r="B66" s="90" t="s">
        <v>82</v>
      </c>
      <c r="C66" s="90"/>
      <c r="D66" s="90"/>
      <c r="E66" s="90"/>
      <c r="F66" s="90"/>
      <c r="G66" s="90"/>
      <c r="H66" s="90"/>
      <c r="I66" s="90"/>
      <c r="J66" s="90"/>
      <c r="K66" s="90"/>
      <c r="L66" s="91"/>
      <c r="M66" s="36">
        <v>650</v>
      </c>
      <c r="N66" s="35">
        <v>3</v>
      </c>
      <c r="O66" s="35">
        <v>10</v>
      </c>
      <c r="P66" s="34" t="s">
        <v>22</v>
      </c>
      <c r="Q66" s="33" t="s">
        <v>18</v>
      </c>
      <c r="R66" s="101">
        <f t="shared" si="0"/>
        <v>100.556</v>
      </c>
      <c r="S66" s="68">
        <f>S67+S78</f>
        <v>100556</v>
      </c>
      <c r="T66" s="102">
        <f t="shared" si="1"/>
        <v>0</v>
      </c>
      <c r="U66" s="31">
        <v>0</v>
      </c>
      <c r="V66" s="30"/>
      <c r="W66" s="23"/>
    </row>
    <row r="67" spans="1:23" ht="42.75" customHeight="1" thickBot="1">
      <c r="A67" s="22"/>
      <c r="B67" s="90" t="s">
        <v>81</v>
      </c>
      <c r="C67" s="90"/>
      <c r="D67" s="90"/>
      <c r="E67" s="90"/>
      <c r="F67" s="90"/>
      <c r="G67" s="90"/>
      <c r="H67" s="90"/>
      <c r="I67" s="90"/>
      <c r="J67" s="90"/>
      <c r="K67" s="90"/>
      <c r="L67" s="91"/>
      <c r="M67" s="36">
        <v>650</v>
      </c>
      <c r="N67" s="35">
        <v>3</v>
      </c>
      <c r="O67" s="35">
        <v>10</v>
      </c>
      <c r="P67" s="34" t="s">
        <v>80</v>
      </c>
      <c r="Q67" s="33" t="s">
        <v>18</v>
      </c>
      <c r="R67" s="101">
        <f t="shared" si="0"/>
        <v>55.555999999999997</v>
      </c>
      <c r="S67" s="68">
        <v>55556</v>
      </c>
      <c r="T67" s="102">
        <f t="shared" si="1"/>
        <v>0</v>
      </c>
      <c r="U67" s="31">
        <v>0</v>
      </c>
      <c r="V67" s="30"/>
      <c r="W67" s="23"/>
    </row>
    <row r="68" spans="1:23" ht="32.25" customHeight="1" thickBot="1">
      <c r="A68" s="22"/>
      <c r="B68" s="90" t="s">
        <v>79</v>
      </c>
      <c r="C68" s="90"/>
      <c r="D68" s="90"/>
      <c r="E68" s="90"/>
      <c r="F68" s="90"/>
      <c r="G68" s="90"/>
      <c r="H68" s="90"/>
      <c r="I68" s="90"/>
      <c r="J68" s="90"/>
      <c r="K68" s="90"/>
      <c r="L68" s="91"/>
      <c r="M68" s="36">
        <v>650</v>
      </c>
      <c r="N68" s="35">
        <v>3</v>
      </c>
      <c r="O68" s="35">
        <v>10</v>
      </c>
      <c r="P68" s="34" t="s">
        <v>78</v>
      </c>
      <c r="Q68" s="33" t="s">
        <v>18</v>
      </c>
      <c r="R68" s="101">
        <f t="shared" si="0"/>
        <v>55.555999999999997</v>
      </c>
      <c r="S68" s="68">
        <v>55556</v>
      </c>
      <c r="T68" s="102">
        <f t="shared" si="1"/>
        <v>0</v>
      </c>
      <c r="U68" s="31">
        <v>0</v>
      </c>
      <c r="V68" s="30"/>
      <c r="W68" s="23"/>
    </row>
    <row r="69" spans="1:23" ht="42.75" customHeight="1" thickBot="1">
      <c r="A69" s="22"/>
      <c r="B69" s="90" t="s">
        <v>77</v>
      </c>
      <c r="C69" s="90"/>
      <c r="D69" s="90"/>
      <c r="E69" s="90"/>
      <c r="F69" s="90"/>
      <c r="G69" s="90"/>
      <c r="H69" s="90"/>
      <c r="I69" s="90"/>
      <c r="J69" s="90"/>
      <c r="K69" s="90"/>
      <c r="L69" s="91"/>
      <c r="M69" s="36">
        <v>650</v>
      </c>
      <c r="N69" s="35">
        <v>3</v>
      </c>
      <c r="O69" s="35">
        <v>10</v>
      </c>
      <c r="P69" s="34" t="s">
        <v>76</v>
      </c>
      <c r="Q69" s="33" t="s">
        <v>18</v>
      </c>
      <c r="R69" s="101">
        <f t="shared" si="0"/>
        <v>55.555999999999997</v>
      </c>
      <c r="S69" s="68">
        <v>55556</v>
      </c>
      <c r="T69" s="102">
        <f t="shared" si="1"/>
        <v>0</v>
      </c>
      <c r="U69" s="31">
        <v>0</v>
      </c>
      <c r="V69" s="30"/>
      <c r="W69" s="23"/>
    </row>
    <row r="70" spans="1:23" ht="21.75" customHeight="1" thickBot="1">
      <c r="A70" s="22"/>
      <c r="B70" s="90" t="s">
        <v>75</v>
      </c>
      <c r="C70" s="90"/>
      <c r="D70" s="90"/>
      <c r="E70" s="90"/>
      <c r="F70" s="90"/>
      <c r="G70" s="90"/>
      <c r="H70" s="90"/>
      <c r="I70" s="90"/>
      <c r="J70" s="90"/>
      <c r="K70" s="90"/>
      <c r="L70" s="91"/>
      <c r="M70" s="36">
        <v>650</v>
      </c>
      <c r="N70" s="35">
        <v>3</v>
      </c>
      <c r="O70" s="35">
        <v>10</v>
      </c>
      <c r="P70" s="34" t="s">
        <v>74</v>
      </c>
      <c r="Q70" s="33" t="s">
        <v>18</v>
      </c>
      <c r="R70" s="101">
        <f t="shared" si="0"/>
        <v>50</v>
      </c>
      <c r="S70" s="68">
        <v>50000</v>
      </c>
      <c r="T70" s="102">
        <f t="shared" si="1"/>
        <v>0</v>
      </c>
      <c r="U70" s="31">
        <v>0</v>
      </c>
      <c r="V70" s="30"/>
      <c r="W70" s="23"/>
    </row>
    <row r="71" spans="1:23" ht="32.25" customHeight="1" thickBot="1">
      <c r="A71" s="22"/>
      <c r="B71" s="90" t="s">
        <v>7</v>
      </c>
      <c r="C71" s="90"/>
      <c r="D71" s="90"/>
      <c r="E71" s="90"/>
      <c r="F71" s="90"/>
      <c r="G71" s="90"/>
      <c r="H71" s="90"/>
      <c r="I71" s="90"/>
      <c r="J71" s="90"/>
      <c r="K71" s="90"/>
      <c r="L71" s="91"/>
      <c r="M71" s="36">
        <v>650</v>
      </c>
      <c r="N71" s="35">
        <v>3</v>
      </c>
      <c r="O71" s="35">
        <v>10</v>
      </c>
      <c r="P71" s="34" t="s">
        <v>74</v>
      </c>
      <c r="Q71" s="33" t="s">
        <v>6</v>
      </c>
      <c r="R71" s="101">
        <f t="shared" si="0"/>
        <v>50</v>
      </c>
      <c r="S71" s="68">
        <v>50000</v>
      </c>
      <c r="T71" s="102">
        <f t="shared" si="1"/>
        <v>0</v>
      </c>
      <c r="U71" s="31">
        <v>0</v>
      </c>
      <c r="V71" s="30"/>
      <c r="W71" s="23"/>
    </row>
    <row r="72" spans="1:23" ht="32.25" customHeight="1" thickBot="1">
      <c r="A72" s="22"/>
      <c r="B72" s="90" t="s">
        <v>5</v>
      </c>
      <c r="C72" s="90"/>
      <c r="D72" s="90"/>
      <c r="E72" s="90"/>
      <c r="F72" s="90"/>
      <c r="G72" s="90"/>
      <c r="H72" s="90"/>
      <c r="I72" s="90"/>
      <c r="J72" s="90"/>
      <c r="K72" s="90"/>
      <c r="L72" s="91"/>
      <c r="M72" s="36">
        <v>650</v>
      </c>
      <c r="N72" s="35">
        <v>3</v>
      </c>
      <c r="O72" s="35">
        <v>10</v>
      </c>
      <c r="P72" s="34" t="s">
        <v>74</v>
      </c>
      <c r="Q72" s="33" t="s">
        <v>4</v>
      </c>
      <c r="R72" s="101">
        <f t="shared" ref="R72:R135" si="2">S72/1000</f>
        <v>50</v>
      </c>
      <c r="S72" s="68">
        <v>50000</v>
      </c>
      <c r="T72" s="102">
        <f t="shared" ref="T72:T135" si="3">U72/1000</f>
        <v>0</v>
      </c>
      <c r="U72" s="31">
        <v>0</v>
      </c>
      <c r="V72" s="30"/>
      <c r="W72" s="23"/>
    </row>
    <row r="73" spans="1:23" ht="32.25" customHeight="1" thickBot="1">
      <c r="A73" s="22"/>
      <c r="B73" s="90" t="s">
        <v>3</v>
      </c>
      <c r="C73" s="90"/>
      <c r="D73" s="90"/>
      <c r="E73" s="90"/>
      <c r="F73" s="90"/>
      <c r="G73" s="90"/>
      <c r="H73" s="90"/>
      <c r="I73" s="90"/>
      <c r="J73" s="90"/>
      <c r="K73" s="90"/>
      <c r="L73" s="91"/>
      <c r="M73" s="36">
        <v>650</v>
      </c>
      <c r="N73" s="35">
        <v>3</v>
      </c>
      <c r="O73" s="35">
        <v>10</v>
      </c>
      <c r="P73" s="34" t="s">
        <v>74</v>
      </c>
      <c r="Q73" s="33" t="s">
        <v>1</v>
      </c>
      <c r="R73" s="101">
        <f t="shared" si="2"/>
        <v>50</v>
      </c>
      <c r="S73" s="68">
        <v>50000</v>
      </c>
      <c r="T73" s="102">
        <f t="shared" si="3"/>
        <v>0</v>
      </c>
      <c r="U73" s="31">
        <v>0</v>
      </c>
      <c r="V73" s="30"/>
      <c r="W73" s="23"/>
    </row>
    <row r="74" spans="1:23" ht="21.75" customHeight="1" thickBot="1">
      <c r="A74" s="22"/>
      <c r="B74" s="90" t="s">
        <v>73</v>
      </c>
      <c r="C74" s="90"/>
      <c r="D74" s="90"/>
      <c r="E74" s="90"/>
      <c r="F74" s="90"/>
      <c r="G74" s="90"/>
      <c r="H74" s="90"/>
      <c r="I74" s="90"/>
      <c r="J74" s="90"/>
      <c r="K74" s="90"/>
      <c r="L74" s="91"/>
      <c r="M74" s="36">
        <v>650</v>
      </c>
      <c r="N74" s="35">
        <v>3</v>
      </c>
      <c r="O74" s="35">
        <v>10</v>
      </c>
      <c r="P74" s="34" t="s">
        <v>72</v>
      </c>
      <c r="Q74" s="33" t="s">
        <v>18</v>
      </c>
      <c r="R74" s="101">
        <f t="shared" si="2"/>
        <v>5.556</v>
      </c>
      <c r="S74" s="68">
        <v>5556</v>
      </c>
      <c r="T74" s="102">
        <f t="shared" si="3"/>
        <v>0</v>
      </c>
      <c r="U74" s="31">
        <v>0</v>
      </c>
      <c r="V74" s="30"/>
      <c r="W74" s="23"/>
    </row>
    <row r="75" spans="1:23" ht="32.25" customHeight="1" thickBot="1">
      <c r="A75" s="22"/>
      <c r="B75" s="90" t="s">
        <v>7</v>
      </c>
      <c r="C75" s="90"/>
      <c r="D75" s="90"/>
      <c r="E75" s="90"/>
      <c r="F75" s="90"/>
      <c r="G75" s="90"/>
      <c r="H75" s="90"/>
      <c r="I75" s="90"/>
      <c r="J75" s="90"/>
      <c r="K75" s="90"/>
      <c r="L75" s="91"/>
      <c r="M75" s="36">
        <v>650</v>
      </c>
      <c r="N75" s="35">
        <v>3</v>
      </c>
      <c r="O75" s="35">
        <v>10</v>
      </c>
      <c r="P75" s="34" t="s">
        <v>72</v>
      </c>
      <c r="Q75" s="33" t="s">
        <v>6</v>
      </c>
      <c r="R75" s="101">
        <f t="shared" si="2"/>
        <v>5.556</v>
      </c>
      <c r="S75" s="68">
        <v>5556</v>
      </c>
      <c r="T75" s="102">
        <f t="shared" si="3"/>
        <v>0</v>
      </c>
      <c r="U75" s="31">
        <v>0</v>
      </c>
      <c r="V75" s="30"/>
      <c r="W75" s="23"/>
    </row>
    <row r="76" spans="1:23" ht="32.25" customHeight="1" thickBot="1">
      <c r="A76" s="22"/>
      <c r="B76" s="90" t="s">
        <v>5</v>
      </c>
      <c r="C76" s="90"/>
      <c r="D76" s="90"/>
      <c r="E76" s="90"/>
      <c r="F76" s="90"/>
      <c r="G76" s="90"/>
      <c r="H76" s="90"/>
      <c r="I76" s="90"/>
      <c r="J76" s="90"/>
      <c r="K76" s="90"/>
      <c r="L76" s="91"/>
      <c r="M76" s="36">
        <v>650</v>
      </c>
      <c r="N76" s="35">
        <v>3</v>
      </c>
      <c r="O76" s="35">
        <v>10</v>
      </c>
      <c r="P76" s="34" t="s">
        <v>72</v>
      </c>
      <c r="Q76" s="33" t="s">
        <v>4</v>
      </c>
      <c r="R76" s="101">
        <f t="shared" si="2"/>
        <v>5.556</v>
      </c>
      <c r="S76" s="68">
        <v>5556</v>
      </c>
      <c r="T76" s="102">
        <f t="shared" si="3"/>
        <v>0</v>
      </c>
      <c r="U76" s="31">
        <v>0</v>
      </c>
      <c r="V76" s="30"/>
      <c r="W76" s="23"/>
    </row>
    <row r="77" spans="1:23" ht="32.25" customHeight="1" thickBot="1">
      <c r="A77" s="22"/>
      <c r="B77" s="90" t="s">
        <v>3</v>
      </c>
      <c r="C77" s="90"/>
      <c r="D77" s="90"/>
      <c r="E77" s="90"/>
      <c r="F77" s="90"/>
      <c r="G77" s="90"/>
      <c r="H77" s="90"/>
      <c r="I77" s="90"/>
      <c r="J77" s="90"/>
      <c r="K77" s="90"/>
      <c r="L77" s="91"/>
      <c r="M77" s="36">
        <v>650</v>
      </c>
      <c r="N77" s="35">
        <v>3</v>
      </c>
      <c r="O77" s="35">
        <v>10</v>
      </c>
      <c r="P77" s="34" t="s">
        <v>72</v>
      </c>
      <c r="Q77" s="33" t="s">
        <v>1</v>
      </c>
      <c r="R77" s="101">
        <f t="shared" si="2"/>
        <v>5.556</v>
      </c>
      <c r="S77" s="68">
        <v>5556</v>
      </c>
      <c r="T77" s="102">
        <f t="shared" si="3"/>
        <v>0</v>
      </c>
      <c r="U77" s="31">
        <v>0</v>
      </c>
      <c r="V77" s="30"/>
      <c r="W77" s="23"/>
    </row>
    <row r="78" spans="1:23" ht="15" customHeight="1" thickBot="1">
      <c r="A78" s="22"/>
      <c r="B78" s="90" t="s">
        <v>21</v>
      </c>
      <c r="C78" s="90"/>
      <c r="D78" s="90"/>
      <c r="E78" s="90"/>
      <c r="F78" s="90"/>
      <c r="G78" s="90"/>
      <c r="H78" s="90"/>
      <c r="I78" s="90"/>
      <c r="J78" s="90"/>
      <c r="K78" s="90"/>
      <c r="L78" s="91"/>
      <c r="M78" s="36">
        <v>650</v>
      </c>
      <c r="N78" s="35">
        <v>3</v>
      </c>
      <c r="O78" s="35">
        <v>10</v>
      </c>
      <c r="P78" s="34" t="s">
        <v>20</v>
      </c>
      <c r="Q78" s="33" t="s">
        <v>18</v>
      </c>
      <c r="R78" s="101">
        <f t="shared" si="2"/>
        <v>45</v>
      </c>
      <c r="S78" s="68">
        <v>45000</v>
      </c>
      <c r="T78" s="102">
        <f t="shared" si="3"/>
        <v>0</v>
      </c>
      <c r="U78" s="31">
        <v>0</v>
      </c>
      <c r="V78" s="30"/>
      <c r="W78" s="23"/>
    </row>
    <row r="79" spans="1:23" ht="15" customHeight="1" thickBot="1">
      <c r="A79" s="22"/>
      <c r="B79" s="90" t="s">
        <v>32</v>
      </c>
      <c r="C79" s="90"/>
      <c r="D79" s="90"/>
      <c r="E79" s="90"/>
      <c r="F79" s="90"/>
      <c r="G79" s="90"/>
      <c r="H79" s="90"/>
      <c r="I79" s="90"/>
      <c r="J79" s="90"/>
      <c r="K79" s="90"/>
      <c r="L79" s="91"/>
      <c r="M79" s="36">
        <v>650</v>
      </c>
      <c r="N79" s="35">
        <v>3</v>
      </c>
      <c r="O79" s="35">
        <v>10</v>
      </c>
      <c r="P79" s="34" t="s">
        <v>26</v>
      </c>
      <c r="Q79" s="33" t="s">
        <v>18</v>
      </c>
      <c r="R79" s="101">
        <f t="shared" si="2"/>
        <v>45</v>
      </c>
      <c r="S79" s="68">
        <v>45000</v>
      </c>
      <c r="T79" s="102">
        <f t="shared" si="3"/>
        <v>0</v>
      </c>
      <c r="U79" s="31">
        <v>0</v>
      </c>
      <c r="V79" s="30"/>
      <c r="W79" s="23"/>
    </row>
    <row r="80" spans="1:23" ht="32.25" customHeight="1" thickBot="1">
      <c r="A80" s="22"/>
      <c r="B80" s="90" t="s">
        <v>7</v>
      </c>
      <c r="C80" s="90"/>
      <c r="D80" s="90"/>
      <c r="E80" s="90"/>
      <c r="F80" s="90"/>
      <c r="G80" s="90"/>
      <c r="H80" s="90"/>
      <c r="I80" s="90"/>
      <c r="J80" s="90"/>
      <c r="K80" s="90"/>
      <c r="L80" s="91"/>
      <c r="M80" s="36">
        <v>650</v>
      </c>
      <c r="N80" s="35">
        <v>3</v>
      </c>
      <c r="O80" s="35">
        <v>10</v>
      </c>
      <c r="P80" s="34" t="s">
        <v>26</v>
      </c>
      <c r="Q80" s="33" t="s">
        <v>6</v>
      </c>
      <c r="R80" s="101">
        <f t="shared" si="2"/>
        <v>45</v>
      </c>
      <c r="S80" s="68">
        <v>45000</v>
      </c>
      <c r="T80" s="102">
        <f t="shared" si="3"/>
        <v>0</v>
      </c>
      <c r="U80" s="31">
        <v>0</v>
      </c>
      <c r="V80" s="30"/>
      <c r="W80" s="23"/>
    </row>
    <row r="81" spans="1:23" ht="32.25" customHeight="1" thickBot="1">
      <c r="A81" s="22"/>
      <c r="B81" s="90" t="s">
        <v>5</v>
      </c>
      <c r="C81" s="90"/>
      <c r="D81" s="90"/>
      <c r="E81" s="90"/>
      <c r="F81" s="90"/>
      <c r="G81" s="90"/>
      <c r="H81" s="90"/>
      <c r="I81" s="90"/>
      <c r="J81" s="90"/>
      <c r="K81" s="90"/>
      <c r="L81" s="91"/>
      <c r="M81" s="36">
        <v>650</v>
      </c>
      <c r="N81" s="35">
        <v>3</v>
      </c>
      <c r="O81" s="35">
        <v>10</v>
      </c>
      <c r="P81" s="34" t="s">
        <v>26</v>
      </c>
      <c r="Q81" s="33" t="s">
        <v>4</v>
      </c>
      <c r="R81" s="101">
        <f t="shared" si="2"/>
        <v>45</v>
      </c>
      <c r="S81" s="68">
        <v>45000</v>
      </c>
      <c r="T81" s="102">
        <f t="shared" si="3"/>
        <v>0</v>
      </c>
      <c r="U81" s="31">
        <v>0</v>
      </c>
      <c r="V81" s="30"/>
      <c r="W81" s="23"/>
    </row>
    <row r="82" spans="1:23" ht="32.25" customHeight="1" thickBot="1">
      <c r="A82" s="22"/>
      <c r="B82" s="90" t="s">
        <v>3</v>
      </c>
      <c r="C82" s="90"/>
      <c r="D82" s="90"/>
      <c r="E82" s="90"/>
      <c r="F82" s="90"/>
      <c r="G82" s="90"/>
      <c r="H82" s="90"/>
      <c r="I82" s="90"/>
      <c r="J82" s="90"/>
      <c r="K82" s="90"/>
      <c r="L82" s="91"/>
      <c r="M82" s="36">
        <v>650</v>
      </c>
      <c r="N82" s="35">
        <v>3</v>
      </c>
      <c r="O82" s="35">
        <v>10</v>
      </c>
      <c r="P82" s="34" t="s">
        <v>26</v>
      </c>
      <c r="Q82" s="33" t="s">
        <v>1</v>
      </c>
      <c r="R82" s="101">
        <f t="shared" si="2"/>
        <v>45</v>
      </c>
      <c r="S82" s="68">
        <v>45000</v>
      </c>
      <c r="T82" s="102">
        <f t="shared" si="3"/>
        <v>0</v>
      </c>
      <c r="U82" s="31">
        <v>0</v>
      </c>
      <c r="V82" s="30"/>
      <c r="W82" s="23"/>
    </row>
    <row r="83" spans="1:23" ht="32.25" customHeight="1" thickBot="1">
      <c r="A83" s="22"/>
      <c r="B83" s="90" t="s">
        <v>71</v>
      </c>
      <c r="C83" s="90"/>
      <c r="D83" s="90"/>
      <c r="E83" s="90"/>
      <c r="F83" s="90"/>
      <c r="G83" s="90"/>
      <c r="H83" s="90"/>
      <c r="I83" s="90"/>
      <c r="J83" s="90"/>
      <c r="K83" s="90"/>
      <c r="L83" s="91"/>
      <c r="M83" s="36">
        <v>650</v>
      </c>
      <c r="N83" s="35">
        <v>3</v>
      </c>
      <c r="O83" s="35">
        <v>14</v>
      </c>
      <c r="P83" s="34" t="s">
        <v>22</v>
      </c>
      <c r="Q83" s="33" t="s">
        <v>18</v>
      </c>
      <c r="R83" s="101">
        <f t="shared" si="2"/>
        <v>23.05</v>
      </c>
      <c r="S83" s="68">
        <f>S87+S91</f>
        <v>23050</v>
      </c>
      <c r="T83" s="102">
        <f t="shared" si="3"/>
        <v>0</v>
      </c>
      <c r="U83" s="31">
        <v>0</v>
      </c>
      <c r="V83" s="30"/>
      <c r="W83" s="23"/>
    </row>
    <row r="84" spans="1:23" ht="53.25" customHeight="1" thickBot="1">
      <c r="A84" s="22"/>
      <c r="B84" s="90" t="s">
        <v>70</v>
      </c>
      <c r="C84" s="90"/>
      <c r="D84" s="90"/>
      <c r="E84" s="90"/>
      <c r="F84" s="90"/>
      <c r="G84" s="90"/>
      <c r="H84" s="90"/>
      <c r="I84" s="90"/>
      <c r="J84" s="90"/>
      <c r="K84" s="90"/>
      <c r="L84" s="91"/>
      <c r="M84" s="36">
        <v>650</v>
      </c>
      <c r="N84" s="35">
        <v>3</v>
      </c>
      <c r="O84" s="35">
        <v>14</v>
      </c>
      <c r="P84" s="34" t="s">
        <v>69</v>
      </c>
      <c r="Q84" s="33" t="s">
        <v>18</v>
      </c>
      <c r="R84" s="101">
        <f t="shared" si="2"/>
        <v>23.05</v>
      </c>
      <c r="S84" s="68">
        <v>23050</v>
      </c>
      <c r="T84" s="102">
        <f t="shared" si="3"/>
        <v>0</v>
      </c>
      <c r="U84" s="31">
        <v>0</v>
      </c>
      <c r="V84" s="30"/>
      <c r="W84" s="23"/>
    </row>
    <row r="85" spans="1:23" ht="21.75" customHeight="1" thickBot="1">
      <c r="A85" s="22"/>
      <c r="B85" s="90" t="s">
        <v>68</v>
      </c>
      <c r="C85" s="90"/>
      <c r="D85" s="90"/>
      <c r="E85" s="90"/>
      <c r="F85" s="90"/>
      <c r="G85" s="90"/>
      <c r="H85" s="90"/>
      <c r="I85" s="90"/>
      <c r="J85" s="90"/>
      <c r="K85" s="90"/>
      <c r="L85" s="91"/>
      <c r="M85" s="36">
        <v>650</v>
      </c>
      <c r="N85" s="35">
        <v>3</v>
      </c>
      <c r="O85" s="35">
        <v>14</v>
      </c>
      <c r="P85" s="34" t="s">
        <v>67</v>
      </c>
      <c r="Q85" s="33" t="s">
        <v>18</v>
      </c>
      <c r="R85" s="101">
        <f t="shared" si="2"/>
        <v>23.05</v>
      </c>
      <c r="S85" s="68">
        <v>23050</v>
      </c>
      <c r="T85" s="102">
        <f t="shared" si="3"/>
        <v>0</v>
      </c>
      <c r="U85" s="31">
        <v>0</v>
      </c>
      <c r="V85" s="30"/>
      <c r="W85" s="23"/>
    </row>
    <row r="86" spans="1:23" ht="42.75" customHeight="1" thickBot="1">
      <c r="A86" s="22"/>
      <c r="B86" s="90" t="s">
        <v>66</v>
      </c>
      <c r="C86" s="90"/>
      <c r="D86" s="90"/>
      <c r="E86" s="90"/>
      <c r="F86" s="90"/>
      <c r="G86" s="90"/>
      <c r="H86" s="90"/>
      <c r="I86" s="90"/>
      <c r="J86" s="90"/>
      <c r="K86" s="90"/>
      <c r="L86" s="91"/>
      <c r="M86" s="36">
        <v>650</v>
      </c>
      <c r="N86" s="35">
        <v>3</v>
      </c>
      <c r="O86" s="35">
        <v>14</v>
      </c>
      <c r="P86" s="34" t="s">
        <v>65</v>
      </c>
      <c r="Q86" s="33" t="s">
        <v>18</v>
      </c>
      <c r="R86" s="101">
        <f t="shared" si="2"/>
        <v>23.05</v>
      </c>
      <c r="S86" s="68">
        <v>23050</v>
      </c>
      <c r="T86" s="102">
        <f t="shared" si="3"/>
        <v>0</v>
      </c>
      <c r="U86" s="31">
        <v>0</v>
      </c>
      <c r="V86" s="30"/>
      <c r="W86" s="23"/>
    </row>
    <row r="87" spans="1:23" ht="21.75" customHeight="1" thickBot="1">
      <c r="A87" s="22"/>
      <c r="B87" s="90" t="s">
        <v>64</v>
      </c>
      <c r="C87" s="90"/>
      <c r="D87" s="90"/>
      <c r="E87" s="90"/>
      <c r="F87" s="90"/>
      <c r="G87" s="90"/>
      <c r="H87" s="90"/>
      <c r="I87" s="90"/>
      <c r="J87" s="90"/>
      <c r="K87" s="90"/>
      <c r="L87" s="91"/>
      <c r="M87" s="36">
        <v>650</v>
      </c>
      <c r="N87" s="35">
        <v>3</v>
      </c>
      <c r="O87" s="35">
        <v>14</v>
      </c>
      <c r="P87" s="34" t="s">
        <v>63</v>
      </c>
      <c r="Q87" s="33" t="s">
        <v>18</v>
      </c>
      <c r="R87" s="101">
        <f t="shared" si="2"/>
        <v>11.525</v>
      </c>
      <c r="S87" s="68">
        <v>11525</v>
      </c>
      <c r="T87" s="102">
        <f t="shared" si="3"/>
        <v>0</v>
      </c>
      <c r="U87" s="31">
        <v>0</v>
      </c>
      <c r="V87" s="30"/>
      <c r="W87" s="23"/>
    </row>
    <row r="88" spans="1:23" ht="32.25" customHeight="1" thickBot="1">
      <c r="A88" s="22"/>
      <c r="B88" s="90" t="s">
        <v>7</v>
      </c>
      <c r="C88" s="90"/>
      <c r="D88" s="90"/>
      <c r="E88" s="90"/>
      <c r="F88" s="90"/>
      <c r="G88" s="90"/>
      <c r="H88" s="90"/>
      <c r="I88" s="90"/>
      <c r="J88" s="90"/>
      <c r="K88" s="90"/>
      <c r="L88" s="91"/>
      <c r="M88" s="36">
        <v>650</v>
      </c>
      <c r="N88" s="35">
        <v>3</v>
      </c>
      <c r="O88" s="35">
        <v>14</v>
      </c>
      <c r="P88" s="34" t="s">
        <v>63</v>
      </c>
      <c r="Q88" s="33" t="s">
        <v>6</v>
      </c>
      <c r="R88" s="101">
        <f t="shared" si="2"/>
        <v>11.525</v>
      </c>
      <c r="S88" s="68">
        <v>11525</v>
      </c>
      <c r="T88" s="102">
        <f t="shared" si="3"/>
        <v>0</v>
      </c>
      <c r="U88" s="31">
        <v>0</v>
      </c>
      <c r="V88" s="30"/>
      <c r="W88" s="23"/>
    </row>
    <row r="89" spans="1:23" ht="32.25" customHeight="1" thickBot="1">
      <c r="A89" s="22"/>
      <c r="B89" s="90" t="s">
        <v>5</v>
      </c>
      <c r="C89" s="90"/>
      <c r="D89" s="90"/>
      <c r="E89" s="90"/>
      <c r="F89" s="90"/>
      <c r="G89" s="90"/>
      <c r="H89" s="90"/>
      <c r="I89" s="90"/>
      <c r="J89" s="90"/>
      <c r="K89" s="90"/>
      <c r="L89" s="91"/>
      <c r="M89" s="36">
        <v>650</v>
      </c>
      <c r="N89" s="35">
        <v>3</v>
      </c>
      <c r="O89" s="35">
        <v>14</v>
      </c>
      <c r="P89" s="34" t="s">
        <v>63</v>
      </c>
      <c r="Q89" s="33" t="s">
        <v>4</v>
      </c>
      <c r="R89" s="101">
        <f t="shared" si="2"/>
        <v>11.525</v>
      </c>
      <c r="S89" s="68">
        <v>11525</v>
      </c>
      <c r="T89" s="102">
        <f t="shared" si="3"/>
        <v>0</v>
      </c>
      <c r="U89" s="31">
        <v>0</v>
      </c>
      <c r="V89" s="30"/>
      <c r="W89" s="23"/>
    </row>
    <row r="90" spans="1:23" ht="32.25" customHeight="1" thickBot="1">
      <c r="A90" s="22"/>
      <c r="B90" s="90" t="s">
        <v>3</v>
      </c>
      <c r="C90" s="90"/>
      <c r="D90" s="90"/>
      <c r="E90" s="90"/>
      <c r="F90" s="90"/>
      <c r="G90" s="90"/>
      <c r="H90" s="90"/>
      <c r="I90" s="90"/>
      <c r="J90" s="90"/>
      <c r="K90" s="90"/>
      <c r="L90" s="91"/>
      <c r="M90" s="36">
        <v>650</v>
      </c>
      <c r="N90" s="35">
        <v>3</v>
      </c>
      <c r="O90" s="35">
        <v>14</v>
      </c>
      <c r="P90" s="34" t="s">
        <v>63</v>
      </c>
      <c r="Q90" s="33" t="s">
        <v>1</v>
      </c>
      <c r="R90" s="101">
        <f t="shared" si="2"/>
        <v>11.525</v>
      </c>
      <c r="S90" s="68">
        <v>11525</v>
      </c>
      <c r="T90" s="102">
        <f t="shared" si="3"/>
        <v>0</v>
      </c>
      <c r="U90" s="31">
        <v>0</v>
      </c>
      <c r="V90" s="30"/>
      <c r="W90" s="23"/>
    </row>
    <row r="91" spans="1:23" ht="32.25" customHeight="1" thickBot="1">
      <c r="A91" s="22"/>
      <c r="B91" s="90" t="s">
        <v>62</v>
      </c>
      <c r="C91" s="90"/>
      <c r="D91" s="90"/>
      <c r="E91" s="90"/>
      <c r="F91" s="90"/>
      <c r="G91" s="90"/>
      <c r="H91" s="90"/>
      <c r="I91" s="90"/>
      <c r="J91" s="90"/>
      <c r="K91" s="90"/>
      <c r="L91" s="91"/>
      <c r="M91" s="36">
        <v>650</v>
      </c>
      <c r="N91" s="35">
        <v>3</v>
      </c>
      <c r="O91" s="35">
        <v>14</v>
      </c>
      <c r="P91" s="34" t="s">
        <v>61</v>
      </c>
      <c r="Q91" s="33" t="s">
        <v>18</v>
      </c>
      <c r="R91" s="101">
        <f t="shared" si="2"/>
        <v>11.525</v>
      </c>
      <c r="S91" s="68">
        <v>11525</v>
      </c>
      <c r="T91" s="102">
        <f t="shared" si="3"/>
        <v>0</v>
      </c>
      <c r="U91" s="31">
        <v>0</v>
      </c>
      <c r="V91" s="30"/>
      <c r="W91" s="23"/>
    </row>
    <row r="92" spans="1:23" ht="32.25" customHeight="1" thickBot="1">
      <c r="A92" s="22"/>
      <c r="B92" s="90" t="s">
        <v>7</v>
      </c>
      <c r="C92" s="90"/>
      <c r="D92" s="90"/>
      <c r="E92" s="90"/>
      <c r="F92" s="90"/>
      <c r="G92" s="90"/>
      <c r="H92" s="90"/>
      <c r="I92" s="90"/>
      <c r="J92" s="90"/>
      <c r="K92" s="90"/>
      <c r="L92" s="91"/>
      <c r="M92" s="36">
        <v>650</v>
      </c>
      <c r="N92" s="35">
        <v>3</v>
      </c>
      <c r="O92" s="35">
        <v>14</v>
      </c>
      <c r="P92" s="34" t="s">
        <v>61</v>
      </c>
      <c r="Q92" s="33" t="s">
        <v>6</v>
      </c>
      <c r="R92" s="101">
        <f t="shared" si="2"/>
        <v>11.525</v>
      </c>
      <c r="S92" s="68">
        <v>11525</v>
      </c>
      <c r="T92" s="102">
        <f t="shared" si="3"/>
        <v>0</v>
      </c>
      <c r="U92" s="31">
        <v>0</v>
      </c>
      <c r="V92" s="30"/>
      <c r="W92" s="23"/>
    </row>
    <row r="93" spans="1:23" ht="32.25" customHeight="1" thickBot="1">
      <c r="A93" s="22"/>
      <c r="B93" s="90" t="s">
        <v>5</v>
      </c>
      <c r="C93" s="90"/>
      <c r="D93" s="90"/>
      <c r="E93" s="90"/>
      <c r="F93" s="90"/>
      <c r="G93" s="90"/>
      <c r="H93" s="90"/>
      <c r="I93" s="90"/>
      <c r="J93" s="90"/>
      <c r="K93" s="90"/>
      <c r="L93" s="91"/>
      <c r="M93" s="36">
        <v>650</v>
      </c>
      <c r="N93" s="35">
        <v>3</v>
      </c>
      <c r="O93" s="35">
        <v>14</v>
      </c>
      <c r="P93" s="34" t="s">
        <v>61</v>
      </c>
      <c r="Q93" s="33" t="s">
        <v>4</v>
      </c>
      <c r="R93" s="101">
        <f t="shared" si="2"/>
        <v>11.525</v>
      </c>
      <c r="S93" s="68">
        <v>11525</v>
      </c>
      <c r="T93" s="102">
        <f t="shared" si="3"/>
        <v>0</v>
      </c>
      <c r="U93" s="31">
        <v>0</v>
      </c>
      <c r="V93" s="30"/>
      <c r="W93" s="23"/>
    </row>
    <row r="94" spans="1:23" ht="32.25" customHeight="1" thickBot="1">
      <c r="A94" s="22"/>
      <c r="B94" s="90" t="s">
        <v>3</v>
      </c>
      <c r="C94" s="90"/>
      <c r="D94" s="90"/>
      <c r="E94" s="90"/>
      <c r="F94" s="90"/>
      <c r="G94" s="90"/>
      <c r="H94" s="90"/>
      <c r="I94" s="90"/>
      <c r="J94" s="90"/>
      <c r="K94" s="90"/>
      <c r="L94" s="91"/>
      <c r="M94" s="36">
        <v>650</v>
      </c>
      <c r="N94" s="35">
        <v>3</v>
      </c>
      <c r="O94" s="35">
        <v>14</v>
      </c>
      <c r="P94" s="34" t="s">
        <v>61</v>
      </c>
      <c r="Q94" s="33" t="s">
        <v>1</v>
      </c>
      <c r="R94" s="101">
        <f t="shared" si="2"/>
        <v>11.525</v>
      </c>
      <c r="S94" s="68">
        <v>11525</v>
      </c>
      <c r="T94" s="102">
        <f t="shared" si="3"/>
        <v>0</v>
      </c>
      <c r="U94" s="31">
        <v>0</v>
      </c>
      <c r="V94" s="30"/>
      <c r="W94" s="23"/>
    </row>
    <row r="95" spans="1:23" s="77" customFormat="1" ht="15" customHeight="1" thickBot="1">
      <c r="A95" s="74"/>
      <c r="B95" s="92" t="s">
        <v>60</v>
      </c>
      <c r="C95" s="92"/>
      <c r="D95" s="92"/>
      <c r="E95" s="92"/>
      <c r="F95" s="92"/>
      <c r="G95" s="92"/>
      <c r="H95" s="92"/>
      <c r="I95" s="92"/>
      <c r="J95" s="92"/>
      <c r="K95" s="92"/>
      <c r="L95" s="93"/>
      <c r="M95" s="78">
        <v>650</v>
      </c>
      <c r="N95" s="79">
        <v>4</v>
      </c>
      <c r="O95" s="79">
        <v>0</v>
      </c>
      <c r="P95" s="80" t="s">
        <v>22</v>
      </c>
      <c r="Q95" s="81" t="s">
        <v>18</v>
      </c>
      <c r="R95" s="103">
        <f t="shared" si="2"/>
        <v>3850.7448599999998</v>
      </c>
      <c r="S95" s="82">
        <f>S96+S108+S114</f>
        <v>3850744.86</v>
      </c>
      <c r="T95" s="104">
        <f t="shared" si="3"/>
        <v>9.0269399999999997</v>
      </c>
      <c r="U95" s="83">
        <v>9026.94</v>
      </c>
      <c r="V95" s="75"/>
      <c r="W95" s="76"/>
    </row>
    <row r="96" spans="1:23" ht="15" customHeight="1" thickBot="1">
      <c r="A96" s="22"/>
      <c r="B96" s="62"/>
      <c r="C96" s="62"/>
      <c r="D96" s="62"/>
      <c r="E96" s="62"/>
      <c r="F96" s="62"/>
      <c r="G96" s="62"/>
      <c r="H96" s="62"/>
      <c r="I96" s="62"/>
      <c r="J96" s="62"/>
      <c r="K96" s="64" t="s">
        <v>145</v>
      </c>
      <c r="L96" s="63"/>
      <c r="M96" s="36">
        <v>650</v>
      </c>
      <c r="N96" s="35">
        <v>4</v>
      </c>
      <c r="O96" s="35">
        <v>5</v>
      </c>
      <c r="P96" s="65">
        <v>0</v>
      </c>
      <c r="Q96" s="33">
        <v>0</v>
      </c>
      <c r="R96" s="101">
        <f t="shared" si="2"/>
        <v>138.94485999999998</v>
      </c>
      <c r="S96" s="68">
        <v>138944.85999999999</v>
      </c>
      <c r="T96" s="102">
        <f t="shared" si="3"/>
        <v>0</v>
      </c>
      <c r="U96" s="31"/>
      <c r="V96" s="30"/>
      <c r="W96" s="23"/>
    </row>
    <row r="97" spans="1:23" ht="75.75" customHeight="1" thickBot="1">
      <c r="A97" s="22"/>
      <c r="B97" s="62"/>
      <c r="C97" s="62"/>
      <c r="D97" s="62"/>
      <c r="E97" s="62"/>
      <c r="F97" s="62"/>
      <c r="G97" s="62"/>
      <c r="H97" s="62"/>
      <c r="I97" s="62"/>
      <c r="J97" s="62"/>
      <c r="K97" s="72" t="s">
        <v>155</v>
      </c>
      <c r="L97" s="63"/>
      <c r="M97" s="36">
        <v>650</v>
      </c>
      <c r="N97" s="35">
        <v>4</v>
      </c>
      <c r="O97" s="35">
        <v>5</v>
      </c>
      <c r="P97" s="65">
        <v>800000000</v>
      </c>
      <c r="Q97" s="33">
        <v>0</v>
      </c>
      <c r="R97" s="101">
        <f t="shared" si="2"/>
        <v>138.94485999999998</v>
      </c>
      <c r="S97" s="68">
        <v>138944.85999999999</v>
      </c>
      <c r="T97" s="102">
        <f t="shared" si="3"/>
        <v>0</v>
      </c>
      <c r="U97" s="31"/>
      <c r="V97" s="30"/>
      <c r="W97" s="23"/>
    </row>
    <row r="98" spans="1:23" ht="69" customHeight="1" thickBot="1">
      <c r="A98" s="22"/>
      <c r="B98" s="62"/>
      <c r="C98" s="62"/>
      <c r="D98" s="62"/>
      <c r="E98" s="62"/>
      <c r="F98" s="62"/>
      <c r="G98" s="62"/>
      <c r="H98" s="62"/>
      <c r="I98" s="62"/>
      <c r="J98" s="62"/>
      <c r="K98" s="62" t="s">
        <v>146</v>
      </c>
      <c r="L98" s="63"/>
      <c r="M98" s="36">
        <v>650</v>
      </c>
      <c r="N98" s="35">
        <v>4</v>
      </c>
      <c r="O98" s="35">
        <v>5</v>
      </c>
      <c r="P98" s="65">
        <v>850000000</v>
      </c>
      <c r="Q98" s="33">
        <v>0</v>
      </c>
      <c r="R98" s="101">
        <f t="shared" si="2"/>
        <v>138.94485999999998</v>
      </c>
      <c r="S98" s="68">
        <v>138944.85999999999</v>
      </c>
      <c r="T98" s="102">
        <f t="shared" si="3"/>
        <v>0</v>
      </c>
      <c r="U98" s="31"/>
      <c r="V98" s="30"/>
      <c r="W98" s="23"/>
    </row>
    <row r="99" spans="1:23" ht="84.75" customHeight="1" thickBot="1">
      <c r="A99" s="22"/>
      <c r="B99" s="62"/>
      <c r="C99" s="62"/>
      <c r="D99" s="62"/>
      <c r="E99" s="62"/>
      <c r="F99" s="62"/>
      <c r="G99" s="62"/>
      <c r="H99" s="62"/>
      <c r="I99" s="62"/>
      <c r="J99" s="62"/>
      <c r="K99" s="62" t="s">
        <v>147</v>
      </c>
      <c r="L99" s="63"/>
      <c r="M99" s="36">
        <v>650</v>
      </c>
      <c r="N99" s="35">
        <v>4</v>
      </c>
      <c r="O99" s="35">
        <v>5</v>
      </c>
      <c r="P99" s="65">
        <v>850100000</v>
      </c>
      <c r="Q99" s="33">
        <v>0</v>
      </c>
      <c r="R99" s="101">
        <f t="shared" si="2"/>
        <v>138.94485999999998</v>
      </c>
      <c r="S99" s="68">
        <v>138944.85999999999</v>
      </c>
      <c r="T99" s="102">
        <f t="shared" si="3"/>
        <v>0</v>
      </c>
      <c r="U99" s="31"/>
      <c r="V99" s="30"/>
      <c r="W99" s="23"/>
    </row>
    <row r="100" spans="1:23" ht="68.25" customHeight="1" thickBot="1">
      <c r="A100" s="22"/>
      <c r="B100" s="62"/>
      <c r="C100" s="62"/>
      <c r="D100" s="62"/>
      <c r="E100" s="62"/>
      <c r="F100" s="62"/>
      <c r="G100" s="62"/>
      <c r="H100" s="62"/>
      <c r="I100" s="62"/>
      <c r="J100" s="62"/>
      <c r="K100" s="62" t="s">
        <v>148</v>
      </c>
      <c r="L100" s="63"/>
      <c r="M100" s="36">
        <v>650</v>
      </c>
      <c r="N100" s="35">
        <v>4</v>
      </c>
      <c r="O100" s="35">
        <v>5</v>
      </c>
      <c r="P100" s="65">
        <v>850120827</v>
      </c>
      <c r="Q100" s="33">
        <v>0</v>
      </c>
      <c r="R100" s="101">
        <f t="shared" si="2"/>
        <v>129.91792000000001</v>
      </c>
      <c r="S100" s="68">
        <v>129917.92</v>
      </c>
      <c r="T100" s="102">
        <f t="shared" si="3"/>
        <v>0</v>
      </c>
      <c r="U100" s="31"/>
      <c r="V100" s="30"/>
      <c r="W100" s="23"/>
    </row>
    <row r="101" spans="1:23" ht="40.5" customHeight="1" thickBot="1">
      <c r="A101" s="22"/>
      <c r="B101" s="62"/>
      <c r="C101" s="62"/>
      <c r="D101" s="62"/>
      <c r="E101" s="62"/>
      <c r="F101" s="62"/>
      <c r="G101" s="62"/>
      <c r="H101" s="62"/>
      <c r="I101" s="62"/>
      <c r="J101" s="62"/>
      <c r="K101" s="62" t="s">
        <v>7</v>
      </c>
      <c r="L101" s="63"/>
      <c r="M101" s="36">
        <v>650</v>
      </c>
      <c r="N101" s="35">
        <v>4</v>
      </c>
      <c r="O101" s="35">
        <v>5</v>
      </c>
      <c r="P101" s="65">
        <v>850120827</v>
      </c>
      <c r="Q101" s="33">
        <v>200</v>
      </c>
      <c r="R101" s="101">
        <f t="shared" si="2"/>
        <v>129.91792000000001</v>
      </c>
      <c r="S101" s="68">
        <v>129917.92</v>
      </c>
      <c r="T101" s="102">
        <f t="shared" si="3"/>
        <v>0</v>
      </c>
      <c r="U101" s="31"/>
      <c r="V101" s="30"/>
      <c r="W101" s="23"/>
    </row>
    <row r="102" spans="1:23" ht="40.5" customHeight="1" thickBot="1">
      <c r="A102" s="22"/>
      <c r="B102" s="62"/>
      <c r="C102" s="62"/>
      <c r="D102" s="62"/>
      <c r="E102" s="62"/>
      <c r="F102" s="62"/>
      <c r="G102" s="62"/>
      <c r="H102" s="62"/>
      <c r="I102" s="62"/>
      <c r="J102" s="62"/>
      <c r="K102" s="62" t="s">
        <v>149</v>
      </c>
      <c r="L102" s="63"/>
      <c r="M102" s="36">
        <v>650</v>
      </c>
      <c r="N102" s="35">
        <v>4</v>
      </c>
      <c r="O102" s="35">
        <v>5</v>
      </c>
      <c r="P102" s="65">
        <v>850120827</v>
      </c>
      <c r="Q102" s="33">
        <v>240</v>
      </c>
      <c r="R102" s="101">
        <f t="shared" si="2"/>
        <v>129.91792000000001</v>
      </c>
      <c r="S102" s="68">
        <v>129917.92</v>
      </c>
      <c r="T102" s="102">
        <f t="shared" si="3"/>
        <v>0</v>
      </c>
      <c r="U102" s="31"/>
      <c r="V102" s="30"/>
      <c r="W102" s="23"/>
    </row>
    <row r="103" spans="1:23" ht="14.25" customHeight="1" thickBot="1">
      <c r="A103" s="22"/>
      <c r="B103" s="62"/>
      <c r="C103" s="62"/>
      <c r="D103" s="62"/>
      <c r="E103" s="62"/>
      <c r="F103" s="62"/>
      <c r="G103" s="62"/>
      <c r="H103" s="62"/>
      <c r="I103" s="62"/>
      <c r="J103" s="62"/>
      <c r="K103" s="66" t="s">
        <v>150</v>
      </c>
      <c r="L103" s="63"/>
      <c r="M103" s="36">
        <v>650</v>
      </c>
      <c r="N103" s="35">
        <v>4</v>
      </c>
      <c r="O103" s="35">
        <v>5</v>
      </c>
      <c r="P103" s="65">
        <v>850120827</v>
      </c>
      <c r="Q103" s="33">
        <v>244</v>
      </c>
      <c r="R103" s="101">
        <f t="shared" si="2"/>
        <v>129.91792000000001</v>
      </c>
      <c r="S103" s="68">
        <v>129917.92</v>
      </c>
      <c r="T103" s="102">
        <f t="shared" si="3"/>
        <v>0</v>
      </c>
      <c r="U103" s="31"/>
      <c r="V103" s="30"/>
      <c r="W103" s="23"/>
    </row>
    <row r="104" spans="1:23" ht="68.25" customHeight="1" thickBot="1">
      <c r="A104" s="22"/>
      <c r="B104" s="62"/>
      <c r="C104" s="62"/>
      <c r="D104" s="62"/>
      <c r="E104" s="62"/>
      <c r="F104" s="62"/>
      <c r="G104" s="62"/>
      <c r="H104" s="62"/>
      <c r="I104" s="62"/>
      <c r="J104" s="62"/>
      <c r="K104" s="73" t="s">
        <v>151</v>
      </c>
      <c r="L104" s="63"/>
      <c r="M104" s="36">
        <v>650</v>
      </c>
      <c r="N104" s="35">
        <v>4</v>
      </c>
      <c r="O104" s="35">
        <v>5</v>
      </c>
      <c r="P104" s="65">
        <v>850184200</v>
      </c>
      <c r="Q104" s="33">
        <v>0</v>
      </c>
      <c r="R104" s="101">
        <f t="shared" si="2"/>
        <v>9.0269399999999997</v>
      </c>
      <c r="S104" s="68">
        <v>9026.94</v>
      </c>
      <c r="T104" s="102">
        <f t="shared" si="3"/>
        <v>9.0269399999999997</v>
      </c>
      <c r="U104" s="31">
        <v>9026.94</v>
      </c>
      <c r="V104" s="30"/>
      <c r="W104" s="23"/>
    </row>
    <row r="105" spans="1:23" ht="33.75" customHeight="1" thickBot="1">
      <c r="A105" s="22"/>
      <c r="B105" s="62"/>
      <c r="C105" s="62"/>
      <c r="D105" s="62"/>
      <c r="E105" s="62"/>
      <c r="F105" s="62"/>
      <c r="G105" s="62"/>
      <c r="H105" s="62"/>
      <c r="I105" s="62"/>
      <c r="J105" s="62"/>
      <c r="K105" s="73" t="s">
        <v>7</v>
      </c>
      <c r="L105" s="63"/>
      <c r="M105" s="36">
        <v>650</v>
      </c>
      <c r="N105" s="35">
        <v>4</v>
      </c>
      <c r="O105" s="35">
        <v>5</v>
      </c>
      <c r="P105" s="65">
        <v>850184200</v>
      </c>
      <c r="Q105" s="33">
        <v>200</v>
      </c>
      <c r="R105" s="101">
        <f t="shared" si="2"/>
        <v>9.0269399999999997</v>
      </c>
      <c r="S105" s="68">
        <v>9026.94</v>
      </c>
      <c r="T105" s="102">
        <f t="shared" si="3"/>
        <v>9.0269399999999997</v>
      </c>
      <c r="U105" s="31">
        <v>9026.94</v>
      </c>
      <c r="V105" s="30"/>
      <c r="W105" s="23"/>
    </row>
    <row r="106" spans="1:23" ht="33.75" customHeight="1" thickBot="1">
      <c r="A106" s="22"/>
      <c r="B106" s="62"/>
      <c r="C106" s="62"/>
      <c r="D106" s="62"/>
      <c r="E106" s="62"/>
      <c r="F106" s="62"/>
      <c r="G106" s="62"/>
      <c r="H106" s="62"/>
      <c r="I106" s="62"/>
      <c r="J106" s="62"/>
      <c r="K106" s="73" t="s">
        <v>149</v>
      </c>
      <c r="L106" s="63"/>
      <c r="M106" s="36">
        <v>650</v>
      </c>
      <c r="N106" s="35">
        <v>4</v>
      </c>
      <c r="O106" s="35">
        <v>5</v>
      </c>
      <c r="P106" s="65">
        <v>850184200</v>
      </c>
      <c r="Q106" s="33">
        <v>240</v>
      </c>
      <c r="R106" s="101">
        <f t="shared" si="2"/>
        <v>9.0269399999999997</v>
      </c>
      <c r="S106" s="68">
        <v>9026.94</v>
      </c>
      <c r="T106" s="102">
        <f t="shared" si="3"/>
        <v>9.0269399999999997</v>
      </c>
      <c r="U106" s="31">
        <v>9026.94</v>
      </c>
      <c r="V106" s="30"/>
      <c r="W106" s="23"/>
    </row>
    <row r="107" spans="1:23" ht="17.25" customHeight="1" thickBot="1">
      <c r="A107" s="22"/>
      <c r="B107" s="62"/>
      <c r="C107" s="62"/>
      <c r="D107" s="62"/>
      <c r="E107" s="62"/>
      <c r="F107" s="62"/>
      <c r="G107" s="62"/>
      <c r="H107" s="62"/>
      <c r="I107" s="62"/>
      <c r="J107" s="62"/>
      <c r="K107" s="67" t="s">
        <v>150</v>
      </c>
      <c r="L107" s="63"/>
      <c r="M107" s="36">
        <v>650</v>
      </c>
      <c r="N107" s="35">
        <v>4</v>
      </c>
      <c r="O107" s="35">
        <v>5</v>
      </c>
      <c r="P107" s="65">
        <v>850184200</v>
      </c>
      <c r="Q107" s="33">
        <v>244</v>
      </c>
      <c r="R107" s="101">
        <f t="shared" si="2"/>
        <v>9.0269399999999997</v>
      </c>
      <c r="S107" s="68">
        <v>9026.94</v>
      </c>
      <c r="T107" s="102">
        <f t="shared" si="3"/>
        <v>9.0269399999999997</v>
      </c>
      <c r="U107" s="31">
        <v>9026.94</v>
      </c>
      <c r="V107" s="30"/>
      <c r="W107" s="23"/>
    </row>
    <row r="108" spans="1:23" ht="15" customHeight="1" thickBot="1">
      <c r="A108" s="22"/>
      <c r="B108" s="90" t="s">
        <v>59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1"/>
      <c r="M108" s="36">
        <v>650</v>
      </c>
      <c r="N108" s="35">
        <v>4</v>
      </c>
      <c r="O108" s="35">
        <v>9</v>
      </c>
      <c r="P108" s="34" t="s">
        <v>22</v>
      </c>
      <c r="Q108" s="33" t="s">
        <v>18</v>
      </c>
      <c r="R108" s="101">
        <f t="shared" si="2"/>
        <v>3371.8</v>
      </c>
      <c r="S108" s="68">
        <v>3371800</v>
      </c>
      <c r="T108" s="102">
        <f t="shared" si="3"/>
        <v>0</v>
      </c>
      <c r="U108" s="31">
        <v>0</v>
      </c>
      <c r="V108" s="30"/>
      <c r="W108" s="23"/>
    </row>
    <row r="109" spans="1:23" ht="15" customHeight="1" thickBot="1">
      <c r="A109" s="22"/>
      <c r="B109" s="90" t="s">
        <v>21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1"/>
      <c r="M109" s="36">
        <v>650</v>
      </c>
      <c r="N109" s="35">
        <v>4</v>
      </c>
      <c r="O109" s="35">
        <v>9</v>
      </c>
      <c r="P109" s="34" t="s">
        <v>20</v>
      </c>
      <c r="Q109" s="33" t="s">
        <v>18</v>
      </c>
      <c r="R109" s="101">
        <f t="shared" si="2"/>
        <v>3371.8</v>
      </c>
      <c r="S109" s="68">
        <v>3371800</v>
      </c>
      <c r="T109" s="102">
        <f t="shared" si="3"/>
        <v>0</v>
      </c>
      <c r="U109" s="31">
        <v>0</v>
      </c>
      <c r="V109" s="30"/>
      <c r="W109" s="23"/>
    </row>
    <row r="110" spans="1:23" ht="15" customHeight="1" thickBot="1">
      <c r="A110" s="22"/>
      <c r="B110" s="90" t="s">
        <v>32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1"/>
      <c r="M110" s="36">
        <v>650</v>
      </c>
      <c r="N110" s="35">
        <v>4</v>
      </c>
      <c r="O110" s="35">
        <v>9</v>
      </c>
      <c r="P110" s="34" t="s">
        <v>26</v>
      </c>
      <c r="Q110" s="33" t="s">
        <v>18</v>
      </c>
      <c r="R110" s="101">
        <f t="shared" si="2"/>
        <v>3371.8</v>
      </c>
      <c r="S110" s="68">
        <v>3371800</v>
      </c>
      <c r="T110" s="102">
        <f t="shared" si="3"/>
        <v>0</v>
      </c>
      <c r="U110" s="31">
        <v>0</v>
      </c>
      <c r="V110" s="30"/>
      <c r="W110" s="23"/>
    </row>
    <row r="111" spans="1:23" ht="32.25" customHeight="1" thickBot="1">
      <c r="A111" s="22"/>
      <c r="B111" s="90" t="s">
        <v>7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1"/>
      <c r="M111" s="36">
        <v>650</v>
      </c>
      <c r="N111" s="35">
        <v>4</v>
      </c>
      <c r="O111" s="35">
        <v>9</v>
      </c>
      <c r="P111" s="34" t="s">
        <v>26</v>
      </c>
      <c r="Q111" s="33" t="s">
        <v>6</v>
      </c>
      <c r="R111" s="101">
        <f t="shared" si="2"/>
        <v>3371.8</v>
      </c>
      <c r="S111" s="68">
        <v>3371800</v>
      </c>
      <c r="T111" s="102">
        <f t="shared" si="3"/>
        <v>0</v>
      </c>
      <c r="U111" s="31">
        <v>0</v>
      </c>
      <c r="V111" s="30"/>
      <c r="W111" s="23"/>
    </row>
    <row r="112" spans="1:23" ht="32.25" customHeight="1" thickBot="1">
      <c r="A112" s="22"/>
      <c r="B112" s="90" t="s">
        <v>5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1"/>
      <c r="M112" s="36">
        <v>650</v>
      </c>
      <c r="N112" s="35">
        <v>4</v>
      </c>
      <c r="O112" s="35">
        <v>9</v>
      </c>
      <c r="P112" s="34" t="s">
        <v>26</v>
      </c>
      <c r="Q112" s="33" t="s">
        <v>4</v>
      </c>
      <c r="R112" s="101">
        <f t="shared" si="2"/>
        <v>3371.8</v>
      </c>
      <c r="S112" s="68">
        <v>3371800</v>
      </c>
      <c r="T112" s="102">
        <f t="shared" si="3"/>
        <v>0</v>
      </c>
      <c r="U112" s="31">
        <v>0</v>
      </c>
      <c r="V112" s="30"/>
      <c r="W112" s="23"/>
    </row>
    <row r="113" spans="1:23" ht="32.25" customHeight="1" thickBot="1">
      <c r="A113" s="22"/>
      <c r="B113" s="90" t="s">
        <v>3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1"/>
      <c r="M113" s="36">
        <v>650</v>
      </c>
      <c r="N113" s="35">
        <v>4</v>
      </c>
      <c r="O113" s="35">
        <v>9</v>
      </c>
      <c r="P113" s="34" t="s">
        <v>26</v>
      </c>
      <c r="Q113" s="33" t="s">
        <v>1</v>
      </c>
      <c r="R113" s="101">
        <f t="shared" si="2"/>
        <v>3371.8</v>
      </c>
      <c r="S113" s="68">
        <v>3371800</v>
      </c>
      <c r="T113" s="102">
        <f t="shared" si="3"/>
        <v>0</v>
      </c>
      <c r="U113" s="31">
        <v>0</v>
      </c>
      <c r="V113" s="30"/>
      <c r="W113" s="23"/>
    </row>
    <row r="114" spans="1:23" ht="15" customHeight="1" thickBot="1">
      <c r="A114" s="22"/>
      <c r="B114" s="90" t="s">
        <v>58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1"/>
      <c r="M114" s="36">
        <v>650</v>
      </c>
      <c r="N114" s="35">
        <v>4</v>
      </c>
      <c r="O114" s="35">
        <v>10</v>
      </c>
      <c r="P114" s="34" t="s">
        <v>22</v>
      </c>
      <c r="Q114" s="33" t="s">
        <v>18</v>
      </c>
      <c r="R114" s="101">
        <f t="shared" si="2"/>
        <v>340</v>
      </c>
      <c r="S114" s="68">
        <v>340000</v>
      </c>
      <c r="T114" s="102">
        <f t="shared" si="3"/>
        <v>0</v>
      </c>
      <c r="U114" s="31">
        <v>0</v>
      </c>
      <c r="V114" s="30"/>
      <c r="W114" s="23"/>
    </row>
    <row r="115" spans="1:23" ht="15" customHeight="1" thickBot="1">
      <c r="A115" s="22"/>
      <c r="B115" s="90" t="s">
        <v>21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1"/>
      <c r="M115" s="36">
        <v>650</v>
      </c>
      <c r="N115" s="35">
        <v>4</v>
      </c>
      <c r="O115" s="35">
        <v>10</v>
      </c>
      <c r="P115" s="34" t="s">
        <v>20</v>
      </c>
      <c r="Q115" s="33" t="s">
        <v>18</v>
      </c>
      <c r="R115" s="101">
        <f t="shared" si="2"/>
        <v>340</v>
      </c>
      <c r="S115" s="68">
        <v>340000</v>
      </c>
      <c r="T115" s="102">
        <f t="shared" si="3"/>
        <v>0</v>
      </c>
      <c r="U115" s="31">
        <v>0</v>
      </c>
      <c r="V115" s="30"/>
      <c r="W115" s="23"/>
    </row>
    <row r="116" spans="1:23" ht="21.75" customHeight="1" thickBot="1">
      <c r="A116" s="22"/>
      <c r="B116" s="90" t="s">
        <v>57</v>
      </c>
      <c r="C116" s="90"/>
      <c r="D116" s="90"/>
      <c r="E116" s="90"/>
      <c r="F116" s="90"/>
      <c r="G116" s="90"/>
      <c r="H116" s="90"/>
      <c r="I116" s="90"/>
      <c r="J116" s="90"/>
      <c r="K116" s="90"/>
      <c r="L116" s="91"/>
      <c r="M116" s="36">
        <v>650</v>
      </c>
      <c r="N116" s="35">
        <v>4</v>
      </c>
      <c r="O116" s="35">
        <v>10</v>
      </c>
      <c r="P116" s="34" t="s">
        <v>56</v>
      </c>
      <c r="Q116" s="33" t="s">
        <v>18</v>
      </c>
      <c r="R116" s="101">
        <f t="shared" si="2"/>
        <v>340</v>
      </c>
      <c r="S116" s="68">
        <v>340000</v>
      </c>
      <c r="T116" s="102">
        <f t="shared" si="3"/>
        <v>0</v>
      </c>
      <c r="U116" s="31">
        <v>0</v>
      </c>
      <c r="V116" s="30"/>
      <c r="W116" s="23"/>
    </row>
    <row r="117" spans="1:23" ht="32.25" customHeight="1" thickBot="1">
      <c r="A117" s="22"/>
      <c r="B117" s="90" t="s">
        <v>7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1"/>
      <c r="M117" s="36">
        <v>650</v>
      </c>
      <c r="N117" s="35">
        <v>4</v>
      </c>
      <c r="O117" s="35">
        <v>10</v>
      </c>
      <c r="P117" s="34" t="s">
        <v>56</v>
      </c>
      <c r="Q117" s="33" t="s">
        <v>6</v>
      </c>
      <c r="R117" s="101">
        <f t="shared" si="2"/>
        <v>340</v>
      </c>
      <c r="S117" s="68">
        <v>340000</v>
      </c>
      <c r="T117" s="102">
        <f t="shared" si="3"/>
        <v>0</v>
      </c>
      <c r="U117" s="31">
        <v>0</v>
      </c>
      <c r="V117" s="30"/>
      <c r="W117" s="23"/>
    </row>
    <row r="118" spans="1:23" ht="32.25" customHeight="1" thickBot="1">
      <c r="A118" s="22"/>
      <c r="B118" s="90" t="s">
        <v>5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1"/>
      <c r="M118" s="36">
        <v>650</v>
      </c>
      <c r="N118" s="35">
        <v>4</v>
      </c>
      <c r="O118" s="35">
        <v>10</v>
      </c>
      <c r="P118" s="34" t="s">
        <v>56</v>
      </c>
      <c r="Q118" s="33" t="s">
        <v>4</v>
      </c>
      <c r="R118" s="101">
        <f t="shared" si="2"/>
        <v>340</v>
      </c>
      <c r="S118" s="68">
        <v>340000</v>
      </c>
      <c r="T118" s="102">
        <f t="shared" si="3"/>
        <v>0</v>
      </c>
      <c r="U118" s="31">
        <v>0</v>
      </c>
      <c r="V118" s="30"/>
      <c r="W118" s="23"/>
    </row>
    <row r="119" spans="1:23" ht="32.25" customHeight="1" thickBot="1">
      <c r="A119" s="22"/>
      <c r="B119" s="90" t="s">
        <v>3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1"/>
      <c r="M119" s="36">
        <v>650</v>
      </c>
      <c r="N119" s="35">
        <v>4</v>
      </c>
      <c r="O119" s="35">
        <v>10</v>
      </c>
      <c r="P119" s="34" t="s">
        <v>56</v>
      </c>
      <c r="Q119" s="33" t="s">
        <v>1</v>
      </c>
      <c r="R119" s="101">
        <f t="shared" si="2"/>
        <v>340</v>
      </c>
      <c r="S119" s="68">
        <v>340000</v>
      </c>
      <c r="T119" s="102">
        <f t="shared" si="3"/>
        <v>0</v>
      </c>
      <c r="U119" s="31">
        <v>0</v>
      </c>
      <c r="V119" s="30"/>
      <c r="W119" s="23"/>
    </row>
    <row r="120" spans="1:23" s="77" customFormat="1" ht="15" customHeight="1" thickBot="1">
      <c r="A120" s="74"/>
      <c r="B120" s="92" t="s">
        <v>55</v>
      </c>
      <c r="C120" s="92"/>
      <c r="D120" s="92"/>
      <c r="E120" s="92"/>
      <c r="F120" s="92"/>
      <c r="G120" s="92"/>
      <c r="H120" s="92"/>
      <c r="I120" s="92"/>
      <c r="J120" s="92"/>
      <c r="K120" s="92"/>
      <c r="L120" s="93"/>
      <c r="M120" s="78">
        <v>650</v>
      </c>
      <c r="N120" s="79">
        <v>5</v>
      </c>
      <c r="O120" s="79">
        <v>0</v>
      </c>
      <c r="P120" s="80" t="s">
        <v>22</v>
      </c>
      <c r="Q120" s="81" t="s">
        <v>18</v>
      </c>
      <c r="R120" s="103">
        <f t="shared" si="2"/>
        <v>2135.2318600000003</v>
      </c>
      <c r="S120" s="82">
        <f>S121+S127</f>
        <v>2135231.8600000003</v>
      </c>
      <c r="T120" s="104">
        <f t="shared" si="3"/>
        <v>0</v>
      </c>
      <c r="U120" s="83">
        <v>0</v>
      </c>
      <c r="V120" s="75"/>
      <c r="W120" s="76"/>
    </row>
    <row r="121" spans="1:23" ht="15" customHeight="1" thickBot="1">
      <c r="A121" s="22"/>
      <c r="B121" s="90" t="s">
        <v>54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1"/>
      <c r="M121" s="36">
        <v>650</v>
      </c>
      <c r="N121" s="35">
        <v>5</v>
      </c>
      <c r="O121" s="35">
        <v>1</v>
      </c>
      <c r="P121" s="34" t="s">
        <v>22</v>
      </c>
      <c r="Q121" s="33" t="s">
        <v>18</v>
      </c>
      <c r="R121" s="101">
        <f t="shared" si="2"/>
        <v>481.26100000000002</v>
      </c>
      <c r="S121" s="68">
        <v>481261</v>
      </c>
      <c r="T121" s="102">
        <f t="shared" si="3"/>
        <v>0</v>
      </c>
      <c r="U121" s="31">
        <v>0</v>
      </c>
      <c r="V121" s="30"/>
      <c r="W121" s="23" t="s">
        <v>143</v>
      </c>
    </row>
    <row r="122" spans="1:23" ht="15" customHeight="1" thickBot="1">
      <c r="A122" s="22"/>
      <c r="B122" s="90" t="s">
        <v>21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1"/>
      <c r="M122" s="36">
        <v>650</v>
      </c>
      <c r="N122" s="35">
        <v>5</v>
      </c>
      <c r="O122" s="35">
        <v>1</v>
      </c>
      <c r="P122" s="34" t="s">
        <v>20</v>
      </c>
      <c r="Q122" s="33" t="s">
        <v>18</v>
      </c>
      <c r="R122" s="101">
        <f t="shared" si="2"/>
        <v>481.26100000000002</v>
      </c>
      <c r="S122" s="68">
        <v>481261</v>
      </c>
      <c r="T122" s="102">
        <f t="shared" si="3"/>
        <v>0</v>
      </c>
      <c r="U122" s="31">
        <v>0</v>
      </c>
      <c r="V122" s="30"/>
      <c r="W122" s="23"/>
    </row>
    <row r="123" spans="1:23" ht="15" customHeight="1" thickBot="1">
      <c r="A123" s="22"/>
      <c r="B123" s="90" t="s">
        <v>32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1"/>
      <c r="M123" s="36">
        <v>650</v>
      </c>
      <c r="N123" s="35">
        <v>5</v>
      </c>
      <c r="O123" s="35">
        <v>1</v>
      </c>
      <c r="P123" s="34" t="s">
        <v>26</v>
      </c>
      <c r="Q123" s="33" t="s">
        <v>18</v>
      </c>
      <c r="R123" s="101">
        <f t="shared" si="2"/>
        <v>481.26100000000002</v>
      </c>
      <c r="S123" s="68">
        <v>481261</v>
      </c>
      <c r="T123" s="102">
        <f t="shared" si="3"/>
        <v>0</v>
      </c>
      <c r="U123" s="31">
        <v>0</v>
      </c>
      <c r="V123" s="30"/>
      <c r="W123" s="23"/>
    </row>
    <row r="124" spans="1:23" ht="32.25" customHeight="1" thickBot="1">
      <c r="A124" s="22"/>
      <c r="B124" s="90" t="s">
        <v>7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1"/>
      <c r="M124" s="36">
        <v>650</v>
      </c>
      <c r="N124" s="35">
        <v>5</v>
      </c>
      <c r="O124" s="35">
        <v>1</v>
      </c>
      <c r="P124" s="34" t="s">
        <v>26</v>
      </c>
      <c r="Q124" s="33" t="s">
        <v>6</v>
      </c>
      <c r="R124" s="101">
        <f t="shared" si="2"/>
        <v>481.26100000000002</v>
      </c>
      <c r="S124" s="68">
        <v>481261</v>
      </c>
      <c r="T124" s="102">
        <f t="shared" si="3"/>
        <v>0</v>
      </c>
      <c r="U124" s="31">
        <v>0</v>
      </c>
      <c r="V124" s="30"/>
      <c r="W124" s="23"/>
    </row>
    <row r="125" spans="1:23" ht="32.25" customHeight="1" thickBot="1">
      <c r="A125" s="22"/>
      <c r="B125" s="90" t="s">
        <v>5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1"/>
      <c r="M125" s="36">
        <v>650</v>
      </c>
      <c r="N125" s="35">
        <v>5</v>
      </c>
      <c r="O125" s="35">
        <v>1</v>
      </c>
      <c r="P125" s="34" t="s">
        <v>26</v>
      </c>
      <c r="Q125" s="33" t="s">
        <v>4</v>
      </c>
      <c r="R125" s="101">
        <f t="shared" si="2"/>
        <v>481.26100000000002</v>
      </c>
      <c r="S125" s="68">
        <v>481261</v>
      </c>
      <c r="T125" s="102">
        <f t="shared" si="3"/>
        <v>0</v>
      </c>
      <c r="U125" s="31">
        <v>0</v>
      </c>
      <c r="V125" s="30"/>
      <c r="W125" s="23"/>
    </row>
    <row r="126" spans="1:23" ht="32.25" customHeight="1" thickBot="1">
      <c r="A126" s="22"/>
      <c r="B126" s="90" t="s">
        <v>3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1"/>
      <c r="M126" s="36">
        <v>650</v>
      </c>
      <c r="N126" s="35">
        <v>5</v>
      </c>
      <c r="O126" s="35">
        <v>1</v>
      </c>
      <c r="P126" s="34" t="s">
        <v>26</v>
      </c>
      <c r="Q126" s="33" t="s">
        <v>1</v>
      </c>
      <c r="R126" s="101">
        <f t="shared" si="2"/>
        <v>481.26100000000002</v>
      </c>
      <c r="S126" s="68">
        <v>481261</v>
      </c>
      <c r="T126" s="102">
        <f t="shared" si="3"/>
        <v>0</v>
      </c>
      <c r="U126" s="31">
        <v>0</v>
      </c>
      <c r="V126" s="30"/>
      <c r="W126" s="23"/>
    </row>
    <row r="127" spans="1:23" ht="15" customHeight="1" thickBot="1">
      <c r="A127" s="22"/>
      <c r="B127" s="90" t="s">
        <v>53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1"/>
      <c r="M127" s="36">
        <v>650</v>
      </c>
      <c r="N127" s="35">
        <v>5</v>
      </c>
      <c r="O127" s="35">
        <v>3</v>
      </c>
      <c r="P127" s="34" t="s">
        <v>22</v>
      </c>
      <c r="Q127" s="33" t="s">
        <v>18</v>
      </c>
      <c r="R127" s="101">
        <f t="shared" si="2"/>
        <v>1653.9708600000001</v>
      </c>
      <c r="S127" s="32">
        <f>S128+S133</f>
        <v>1653970.86</v>
      </c>
      <c r="T127" s="102">
        <f t="shared" si="3"/>
        <v>0</v>
      </c>
      <c r="U127" s="31">
        <v>0</v>
      </c>
      <c r="V127" s="30"/>
      <c r="W127" s="23"/>
    </row>
    <row r="128" spans="1:23" ht="67.5" customHeight="1" thickBot="1">
      <c r="A128" s="22"/>
      <c r="B128" s="59"/>
      <c r="C128" s="59"/>
      <c r="D128" s="59"/>
      <c r="E128" s="59"/>
      <c r="F128" s="59"/>
      <c r="G128" s="59"/>
      <c r="H128" s="59"/>
      <c r="I128" s="59"/>
      <c r="J128" s="59"/>
      <c r="K128" s="64" t="s">
        <v>140</v>
      </c>
      <c r="L128" s="60"/>
      <c r="M128" s="36">
        <v>650</v>
      </c>
      <c r="N128" s="35">
        <v>5</v>
      </c>
      <c r="O128" s="35">
        <v>3</v>
      </c>
      <c r="P128" s="61" t="s">
        <v>141</v>
      </c>
      <c r="Q128" s="33">
        <v>0</v>
      </c>
      <c r="R128" s="101">
        <f t="shared" si="2"/>
        <v>50</v>
      </c>
      <c r="S128" s="68">
        <v>50000</v>
      </c>
      <c r="T128" s="102">
        <f t="shared" si="3"/>
        <v>0</v>
      </c>
      <c r="U128" s="31"/>
      <c r="V128" s="30"/>
      <c r="W128" s="23"/>
    </row>
    <row r="129" spans="1:23" ht="67.5" customHeight="1" thickBot="1">
      <c r="A129" s="22"/>
      <c r="B129" s="59"/>
      <c r="C129" s="59"/>
      <c r="D129" s="59"/>
      <c r="E129" s="59"/>
      <c r="F129" s="59"/>
      <c r="G129" s="59"/>
      <c r="H129" s="59"/>
      <c r="I129" s="59"/>
      <c r="J129" s="59"/>
      <c r="K129" s="64" t="s">
        <v>142</v>
      </c>
      <c r="L129" s="60"/>
      <c r="M129" s="36">
        <v>650</v>
      </c>
      <c r="N129" s="35">
        <v>5</v>
      </c>
      <c r="O129" s="35">
        <v>3</v>
      </c>
      <c r="P129" s="61">
        <v>3400099990</v>
      </c>
      <c r="Q129" s="33">
        <v>0</v>
      </c>
      <c r="R129" s="101">
        <f t="shared" si="2"/>
        <v>50</v>
      </c>
      <c r="S129" s="68">
        <v>50000</v>
      </c>
      <c r="T129" s="102">
        <f t="shared" si="3"/>
        <v>0</v>
      </c>
      <c r="U129" s="31"/>
      <c r="V129" s="30"/>
      <c r="W129" s="23"/>
    </row>
    <row r="130" spans="1:23" ht="54" customHeight="1" thickBot="1">
      <c r="A130" s="22"/>
      <c r="B130" s="59"/>
      <c r="C130" s="59"/>
      <c r="D130" s="59"/>
      <c r="E130" s="59"/>
      <c r="F130" s="59"/>
      <c r="G130" s="59"/>
      <c r="H130" s="59"/>
      <c r="I130" s="59"/>
      <c r="J130" s="59"/>
      <c r="K130" s="64" t="s">
        <v>7</v>
      </c>
      <c r="L130" s="60"/>
      <c r="M130" s="36">
        <v>650</v>
      </c>
      <c r="N130" s="35">
        <v>5</v>
      </c>
      <c r="O130" s="35">
        <v>3</v>
      </c>
      <c r="P130" s="61">
        <v>3400099990</v>
      </c>
      <c r="Q130" s="33">
        <v>200</v>
      </c>
      <c r="R130" s="101">
        <f t="shared" si="2"/>
        <v>50</v>
      </c>
      <c r="S130" s="68">
        <v>50000</v>
      </c>
      <c r="T130" s="102">
        <f t="shared" si="3"/>
        <v>0</v>
      </c>
      <c r="U130" s="31"/>
      <c r="V130" s="30"/>
      <c r="W130" s="23"/>
    </row>
    <row r="131" spans="1:23" ht="42" customHeight="1" thickBot="1">
      <c r="A131" s="22"/>
      <c r="B131" s="59"/>
      <c r="C131" s="59"/>
      <c r="D131" s="59"/>
      <c r="E131" s="59"/>
      <c r="F131" s="59"/>
      <c r="G131" s="59"/>
      <c r="H131" s="59"/>
      <c r="I131" s="59"/>
      <c r="J131" s="59"/>
      <c r="K131" s="64" t="s">
        <v>5</v>
      </c>
      <c r="L131" s="60"/>
      <c r="M131" s="36">
        <v>650</v>
      </c>
      <c r="N131" s="35">
        <v>5</v>
      </c>
      <c r="O131" s="35">
        <v>3</v>
      </c>
      <c r="P131" s="61">
        <v>3400099990</v>
      </c>
      <c r="Q131" s="33">
        <v>240</v>
      </c>
      <c r="R131" s="101">
        <f t="shared" si="2"/>
        <v>50</v>
      </c>
      <c r="S131" s="68">
        <v>50000</v>
      </c>
      <c r="T131" s="102">
        <f t="shared" si="3"/>
        <v>0</v>
      </c>
      <c r="U131" s="31"/>
      <c r="V131" s="30"/>
      <c r="W131" s="23"/>
    </row>
    <row r="132" spans="1:23" ht="42" customHeight="1" thickBot="1">
      <c r="A132" s="22"/>
      <c r="B132" s="59"/>
      <c r="C132" s="59"/>
      <c r="D132" s="59"/>
      <c r="E132" s="59"/>
      <c r="F132" s="59"/>
      <c r="G132" s="59"/>
      <c r="H132" s="59"/>
      <c r="I132" s="59"/>
      <c r="J132" s="59"/>
      <c r="K132" s="64" t="s">
        <v>3</v>
      </c>
      <c r="L132" s="60"/>
      <c r="M132" s="36">
        <v>650</v>
      </c>
      <c r="N132" s="35">
        <v>5</v>
      </c>
      <c r="O132" s="35">
        <v>3</v>
      </c>
      <c r="P132" s="61">
        <v>3400099990</v>
      </c>
      <c r="Q132" s="33">
        <v>244</v>
      </c>
      <c r="R132" s="101">
        <f t="shared" si="2"/>
        <v>50</v>
      </c>
      <c r="S132" s="68">
        <v>50000</v>
      </c>
      <c r="T132" s="102">
        <f t="shared" si="3"/>
        <v>0</v>
      </c>
      <c r="U132" s="31"/>
      <c r="V132" s="30"/>
      <c r="W132" s="23"/>
    </row>
    <row r="133" spans="1:23" ht="15" customHeight="1" thickBot="1">
      <c r="A133" s="22"/>
      <c r="B133" s="90" t="s">
        <v>21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1"/>
      <c r="M133" s="36">
        <v>650</v>
      </c>
      <c r="N133" s="35">
        <v>5</v>
      </c>
      <c r="O133" s="35">
        <v>3</v>
      </c>
      <c r="P133" s="34" t="s">
        <v>20</v>
      </c>
      <c r="Q133" s="33" t="s">
        <v>18</v>
      </c>
      <c r="R133" s="101">
        <f t="shared" si="2"/>
        <v>1603.9708600000001</v>
      </c>
      <c r="S133" s="68">
        <v>1603970.86</v>
      </c>
      <c r="T133" s="102">
        <f t="shared" si="3"/>
        <v>0</v>
      </c>
      <c r="U133" s="31">
        <v>0</v>
      </c>
      <c r="V133" s="30"/>
      <c r="W133" s="23"/>
    </row>
    <row r="134" spans="1:23" ht="15" customHeight="1" thickBot="1">
      <c r="A134" s="22"/>
      <c r="B134" s="90" t="s">
        <v>32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1"/>
      <c r="M134" s="36">
        <v>650</v>
      </c>
      <c r="N134" s="35">
        <v>5</v>
      </c>
      <c r="O134" s="35">
        <v>3</v>
      </c>
      <c r="P134" s="34" t="s">
        <v>26</v>
      </c>
      <c r="Q134" s="33" t="s">
        <v>18</v>
      </c>
      <c r="R134" s="101">
        <f t="shared" si="2"/>
        <v>1603.9708600000001</v>
      </c>
      <c r="S134" s="68">
        <v>1603970.86</v>
      </c>
      <c r="T134" s="102">
        <f t="shared" si="3"/>
        <v>0</v>
      </c>
      <c r="U134" s="31">
        <v>0</v>
      </c>
      <c r="V134" s="30"/>
      <c r="W134" s="23" t="s">
        <v>144</v>
      </c>
    </row>
    <row r="135" spans="1:23" ht="32.25" customHeight="1" thickBot="1">
      <c r="A135" s="22"/>
      <c r="B135" s="90" t="s">
        <v>7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1"/>
      <c r="M135" s="36">
        <v>650</v>
      </c>
      <c r="N135" s="35">
        <v>5</v>
      </c>
      <c r="O135" s="35">
        <v>3</v>
      </c>
      <c r="P135" s="34" t="s">
        <v>26</v>
      </c>
      <c r="Q135" s="33" t="s">
        <v>6</v>
      </c>
      <c r="R135" s="101">
        <f t="shared" si="2"/>
        <v>1603.9708600000001</v>
      </c>
      <c r="S135" s="68">
        <v>1603970.86</v>
      </c>
      <c r="T135" s="102">
        <f t="shared" si="3"/>
        <v>0</v>
      </c>
      <c r="U135" s="31">
        <v>0</v>
      </c>
      <c r="V135" s="30"/>
      <c r="W135" s="23" t="s">
        <v>152</v>
      </c>
    </row>
    <row r="136" spans="1:23" ht="32.25" customHeight="1" thickBot="1">
      <c r="A136" s="22"/>
      <c r="B136" s="90" t="s">
        <v>5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1"/>
      <c r="M136" s="36">
        <v>650</v>
      </c>
      <c r="N136" s="35">
        <v>5</v>
      </c>
      <c r="O136" s="35">
        <v>3</v>
      </c>
      <c r="P136" s="34" t="s">
        <v>26</v>
      </c>
      <c r="Q136" s="33" t="s">
        <v>4</v>
      </c>
      <c r="R136" s="101">
        <f t="shared" ref="R136:R182" si="4">S136/1000</f>
        <v>1603.9708600000001</v>
      </c>
      <c r="S136" s="68">
        <v>1603970.86</v>
      </c>
      <c r="T136" s="102">
        <f t="shared" ref="T136:T180" si="5">U136/1000</f>
        <v>0</v>
      </c>
      <c r="U136" s="31">
        <v>0</v>
      </c>
      <c r="V136" s="30"/>
      <c r="W136" s="23"/>
    </row>
    <row r="137" spans="1:23" ht="32.25" customHeight="1" thickBot="1">
      <c r="A137" s="22"/>
      <c r="B137" s="90" t="s">
        <v>3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1"/>
      <c r="M137" s="36">
        <v>650</v>
      </c>
      <c r="N137" s="35">
        <v>5</v>
      </c>
      <c r="O137" s="35">
        <v>3</v>
      </c>
      <c r="P137" s="34" t="s">
        <v>26</v>
      </c>
      <c r="Q137" s="33" t="s">
        <v>1</v>
      </c>
      <c r="R137" s="101">
        <f t="shared" si="4"/>
        <v>1603.9708600000001</v>
      </c>
      <c r="S137" s="68">
        <v>1603970.86</v>
      </c>
      <c r="T137" s="102">
        <f t="shared" si="5"/>
        <v>0</v>
      </c>
      <c r="U137" s="31">
        <v>0</v>
      </c>
      <c r="V137" s="30"/>
      <c r="W137" s="23"/>
    </row>
    <row r="138" spans="1:23" s="77" customFormat="1" ht="15" customHeight="1" thickBot="1">
      <c r="A138" s="74"/>
      <c r="B138" s="92" t="s">
        <v>52</v>
      </c>
      <c r="C138" s="92"/>
      <c r="D138" s="92"/>
      <c r="E138" s="92"/>
      <c r="F138" s="92"/>
      <c r="G138" s="92"/>
      <c r="H138" s="92"/>
      <c r="I138" s="92"/>
      <c r="J138" s="92"/>
      <c r="K138" s="92"/>
      <c r="L138" s="93"/>
      <c r="M138" s="78">
        <v>650</v>
      </c>
      <c r="N138" s="79">
        <v>6</v>
      </c>
      <c r="O138" s="79">
        <v>0</v>
      </c>
      <c r="P138" s="80" t="s">
        <v>22</v>
      </c>
      <c r="Q138" s="81" t="s">
        <v>18</v>
      </c>
      <c r="R138" s="103">
        <f t="shared" si="4"/>
        <v>0.92877999999999994</v>
      </c>
      <c r="S138" s="82">
        <v>928.78</v>
      </c>
      <c r="T138" s="104">
        <f t="shared" si="5"/>
        <v>0.92877999999999994</v>
      </c>
      <c r="U138" s="83">
        <v>928.78</v>
      </c>
      <c r="V138" s="75"/>
      <c r="W138" s="76"/>
    </row>
    <row r="139" spans="1:23" ht="21.75" customHeight="1" thickBot="1">
      <c r="A139" s="22"/>
      <c r="B139" s="90" t="s">
        <v>51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1"/>
      <c r="M139" s="36">
        <v>650</v>
      </c>
      <c r="N139" s="35">
        <v>6</v>
      </c>
      <c r="O139" s="35">
        <v>5</v>
      </c>
      <c r="P139" s="34" t="s">
        <v>22</v>
      </c>
      <c r="Q139" s="33" t="s">
        <v>18</v>
      </c>
      <c r="R139" s="101">
        <f t="shared" si="4"/>
        <v>0.92877999999999994</v>
      </c>
      <c r="S139" s="68">
        <v>928.78</v>
      </c>
      <c r="T139" s="102">
        <f t="shared" si="5"/>
        <v>0.92877999999999994</v>
      </c>
      <c r="U139" s="31">
        <v>928.78</v>
      </c>
      <c r="V139" s="30"/>
      <c r="W139" s="23"/>
    </row>
    <row r="140" spans="1:23" ht="32.25" customHeight="1" thickBot="1">
      <c r="A140" s="22"/>
      <c r="B140" s="90" t="s">
        <v>50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1"/>
      <c r="M140" s="36">
        <v>650</v>
      </c>
      <c r="N140" s="35">
        <v>6</v>
      </c>
      <c r="O140" s="35">
        <v>5</v>
      </c>
      <c r="P140" s="34" t="s">
        <v>49</v>
      </c>
      <c r="Q140" s="33" t="s">
        <v>18</v>
      </c>
      <c r="R140" s="101">
        <f t="shared" si="4"/>
        <v>0.92877999999999994</v>
      </c>
      <c r="S140" s="68">
        <v>928.78</v>
      </c>
      <c r="T140" s="102">
        <f t="shared" si="5"/>
        <v>0.92877999999999994</v>
      </c>
      <c r="U140" s="31">
        <v>928.78</v>
      </c>
      <c r="V140" s="30"/>
      <c r="W140" s="23"/>
    </row>
    <row r="141" spans="1:23" ht="42.75" customHeight="1" thickBot="1">
      <c r="A141" s="22"/>
      <c r="B141" s="90" t="s">
        <v>48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1"/>
      <c r="M141" s="36">
        <v>650</v>
      </c>
      <c r="N141" s="35">
        <v>6</v>
      </c>
      <c r="O141" s="35">
        <v>5</v>
      </c>
      <c r="P141" s="34" t="s">
        <v>47</v>
      </c>
      <c r="Q141" s="33" t="s">
        <v>18</v>
      </c>
      <c r="R141" s="101">
        <f t="shared" si="4"/>
        <v>0.92877999999999994</v>
      </c>
      <c r="S141" s="68">
        <v>928.78</v>
      </c>
      <c r="T141" s="102">
        <f t="shared" si="5"/>
        <v>0.92877999999999994</v>
      </c>
      <c r="U141" s="31">
        <v>928.78</v>
      </c>
      <c r="V141" s="30"/>
      <c r="W141" s="23"/>
    </row>
    <row r="142" spans="1:23" ht="42.75" customHeight="1" thickBot="1">
      <c r="A142" s="22"/>
      <c r="B142" s="90" t="s">
        <v>46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1"/>
      <c r="M142" s="36">
        <v>650</v>
      </c>
      <c r="N142" s="35">
        <v>6</v>
      </c>
      <c r="O142" s="35">
        <v>5</v>
      </c>
      <c r="P142" s="34" t="s">
        <v>45</v>
      </c>
      <c r="Q142" s="33" t="s">
        <v>18</v>
      </c>
      <c r="R142" s="101">
        <f t="shared" si="4"/>
        <v>0.92877999999999994</v>
      </c>
      <c r="S142" s="68">
        <v>928.78</v>
      </c>
      <c r="T142" s="102">
        <f t="shared" si="5"/>
        <v>0.92877999999999994</v>
      </c>
      <c r="U142" s="31">
        <v>928.78</v>
      </c>
      <c r="V142" s="30"/>
      <c r="W142" s="23"/>
    </row>
    <row r="143" spans="1:23" ht="63.75" customHeight="1" thickBot="1">
      <c r="A143" s="22"/>
      <c r="B143" s="90" t="s">
        <v>44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1"/>
      <c r="M143" s="36">
        <v>650</v>
      </c>
      <c r="N143" s="35">
        <v>6</v>
      </c>
      <c r="O143" s="35">
        <v>5</v>
      </c>
      <c r="P143" s="34" t="s">
        <v>43</v>
      </c>
      <c r="Q143" s="33" t="s">
        <v>18</v>
      </c>
      <c r="R143" s="101">
        <f t="shared" si="4"/>
        <v>0.92877999999999994</v>
      </c>
      <c r="S143" s="68">
        <v>928.78</v>
      </c>
      <c r="T143" s="102">
        <f t="shared" si="5"/>
        <v>0.92877999999999994</v>
      </c>
      <c r="U143" s="31">
        <v>928.78</v>
      </c>
      <c r="V143" s="30"/>
      <c r="W143" s="23"/>
    </row>
    <row r="144" spans="1:23" ht="32.25" customHeight="1" thickBot="1">
      <c r="A144" s="22"/>
      <c r="B144" s="90" t="s">
        <v>7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1"/>
      <c r="M144" s="36">
        <v>650</v>
      </c>
      <c r="N144" s="35">
        <v>6</v>
      </c>
      <c r="O144" s="35">
        <v>5</v>
      </c>
      <c r="P144" s="34" t="s">
        <v>43</v>
      </c>
      <c r="Q144" s="33" t="s">
        <v>6</v>
      </c>
      <c r="R144" s="101">
        <f t="shared" si="4"/>
        <v>0.92877999999999994</v>
      </c>
      <c r="S144" s="68">
        <v>928.78</v>
      </c>
      <c r="T144" s="102">
        <f t="shared" si="5"/>
        <v>0.92877999999999994</v>
      </c>
      <c r="U144" s="31">
        <v>928.78</v>
      </c>
      <c r="V144" s="30"/>
      <c r="W144" s="23"/>
    </row>
    <row r="145" spans="1:23" ht="32.25" customHeight="1" thickBot="1">
      <c r="A145" s="22"/>
      <c r="B145" s="90" t="s">
        <v>5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1"/>
      <c r="M145" s="36">
        <v>650</v>
      </c>
      <c r="N145" s="35">
        <v>6</v>
      </c>
      <c r="O145" s="35">
        <v>5</v>
      </c>
      <c r="P145" s="34" t="s">
        <v>43</v>
      </c>
      <c r="Q145" s="33" t="s">
        <v>4</v>
      </c>
      <c r="R145" s="101">
        <f t="shared" si="4"/>
        <v>0.92877999999999994</v>
      </c>
      <c r="S145" s="68">
        <v>928.78</v>
      </c>
      <c r="T145" s="102">
        <f t="shared" si="5"/>
        <v>0.92877999999999994</v>
      </c>
      <c r="U145" s="31">
        <v>928.78</v>
      </c>
      <c r="V145" s="30"/>
      <c r="W145" s="23"/>
    </row>
    <row r="146" spans="1:23" ht="32.25" customHeight="1" thickBot="1">
      <c r="A146" s="22"/>
      <c r="B146" s="90" t="s">
        <v>3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1"/>
      <c r="M146" s="36">
        <v>650</v>
      </c>
      <c r="N146" s="35">
        <v>6</v>
      </c>
      <c r="O146" s="35">
        <v>5</v>
      </c>
      <c r="P146" s="34" t="s">
        <v>43</v>
      </c>
      <c r="Q146" s="33" t="s">
        <v>1</v>
      </c>
      <c r="R146" s="101">
        <f t="shared" si="4"/>
        <v>0.92877999999999994</v>
      </c>
      <c r="S146" s="68">
        <v>928.78</v>
      </c>
      <c r="T146" s="102">
        <f t="shared" si="5"/>
        <v>0.92877999999999994</v>
      </c>
      <c r="U146" s="31">
        <v>928.78</v>
      </c>
      <c r="V146" s="30"/>
      <c r="W146" s="23"/>
    </row>
    <row r="147" spans="1:23" s="77" customFormat="1" ht="15" customHeight="1" thickBot="1">
      <c r="A147" s="74"/>
      <c r="B147" s="92" t="s">
        <v>42</v>
      </c>
      <c r="C147" s="92"/>
      <c r="D147" s="92"/>
      <c r="E147" s="92"/>
      <c r="F147" s="92"/>
      <c r="G147" s="92"/>
      <c r="H147" s="92"/>
      <c r="I147" s="92"/>
      <c r="J147" s="92"/>
      <c r="K147" s="92"/>
      <c r="L147" s="93"/>
      <c r="M147" s="78">
        <v>650</v>
      </c>
      <c r="N147" s="79">
        <v>8</v>
      </c>
      <c r="O147" s="79">
        <v>0</v>
      </c>
      <c r="P147" s="80" t="s">
        <v>22</v>
      </c>
      <c r="Q147" s="81" t="s">
        <v>18</v>
      </c>
      <c r="R147" s="103">
        <f t="shared" si="4"/>
        <v>10168.071039999999</v>
      </c>
      <c r="S147" s="82">
        <f>S150</f>
        <v>10168071.039999999</v>
      </c>
      <c r="T147" s="104">
        <f t="shared" si="5"/>
        <v>0</v>
      </c>
      <c r="U147" s="83">
        <v>0</v>
      </c>
      <c r="V147" s="75"/>
      <c r="W147" s="76"/>
    </row>
    <row r="148" spans="1:23" ht="15" customHeight="1" thickBot="1">
      <c r="A148" s="22"/>
      <c r="B148" s="90" t="s">
        <v>41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1"/>
      <c r="M148" s="36">
        <v>650</v>
      </c>
      <c r="N148" s="35">
        <v>8</v>
      </c>
      <c r="O148" s="35">
        <v>1</v>
      </c>
      <c r="P148" s="34" t="s">
        <v>22</v>
      </c>
      <c r="Q148" s="33" t="s">
        <v>18</v>
      </c>
      <c r="R148" s="101">
        <f t="shared" si="4"/>
        <v>10168.071039999999</v>
      </c>
      <c r="S148" s="32">
        <f>S150</f>
        <v>10168071.039999999</v>
      </c>
      <c r="T148" s="102">
        <f t="shared" si="5"/>
        <v>0</v>
      </c>
      <c r="U148" s="31">
        <v>0</v>
      </c>
      <c r="V148" s="30"/>
      <c r="W148" s="23"/>
    </row>
    <row r="149" spans="1:23" ht="15" customHeight="1" thickBot="1">
      <c r="A149" s="22"/>
      <c r="B149" s="90" t="s">
        <v>21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1"/>
      <c r="M149" s="36">
        <v>650</v>
      </c>
      <c r="N149" s="35">
        <v>8</v>
      </c>
      <c r="O149" s="35">
        <v>1</v>
      </c>
      <c r="P149" s="34" t="s">
        <v>20</v>
      </c>
      <c r="Q149" s="33" t="s">
        <v>18</v>
      </c>
      <c r="R149" s="101">
        <f t="shared" si="4"/>
        <v>10168.071039999999</v>
      </c>
      <c r="S149" s="32">
        <f>S150</f>
        <v>10168071.039999999</v>
      </c>
      <c r="T149" s="102">
        <f t="shared" si="5"/>
        <v>0</v>
      </c>
      <c r="U149" s="31">
        <v>0</v>
      </c>
      <c r="V149" s="30"/>
      <c r="W149" s="23"/>
    </row>
    <row r="150" spans="1:23" ht="32.25" customHeight="1" thickBot="1">
      <c r="A150" s="22"/>
      <c r="B150" s="90" t="s">
        <v>19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1"/>
      <c r="M150" s="36">
        <v>650</v>
      </c>
      <c r="N150" s="35">
        <v>8</v>
      </c>
      <c r="O150" s="35">
        <v>1</v>
      </c>
      <c r="P150" s="34" t="s">
        <v>2</v>
      </c>
      <c r="Q150" s="33" t="s">
        <v>18</v>
      </c>
      <c r="R150" s="101">
        <f t="shared" si="4"/>
        <v>10168.071039999999</v>
      </c>
      <c r="S150" s="32">
        <f>S151+S156+S159</f>
        <v>10168071.039999999</v>
      </c>
      <c r="T150" s="102">
        <f t="shared" si="5"/>
        <v>0</v>
      </c>
      <c r="U150" s="31">
        <v>0</v>
      </c>
      <c r="V150" s="30"/>
      <c r="W150" s="23"/>
    </row>
    <row r="151" spans="1:23" ht="63.75" customHeight="1" thickBot="1">
      <c r="A151" s="22"/>
      <c r="B151" s="90" t="s">
        <v>17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1"/>
      <c r="M151" s="36">
        <v>650</v>
      </c>
      <c r="N151" s="35">
        <v>8</v>
      </c>
      <c r="O151" s="35">
        <v>1</v>
      </c>
      <c r="P151" s="34" t="s">
        <v>2</v>
      </c>
      <c r="Q151" s="33" t="s">
        <v>16</v>
      </c>
      <c r="R151" s="101">
        <f t="shared" si="4"/>
        <v>9075.5641899999991</v>
      </c>
      <c r="S151" s="68">
        <f>S152</f>
        <v>9075564.1899999995</v>
      </c>
      <c r="T151" s="102">
        <f t="shared" si="5"/>
        <v>0</v>
      </c>
      <c r="U151" s="31">
        <v>0</v>
      </c>
      <c r="V151" s="30"/>
      <c r="W151" s="23"/>
    </row>
    <row r="152" spans="1:23" ht="21.75" customHeight="1" thickBot="1">
      <c r="A152" s="22"/>
      <c r="B152" s="90" t="s">
        <v>15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1"/>
      <c r="M152" s="36">
        <v>650</v>
      </c>
      <c r="N152" s="35">
        <v>8</v>
      </c>
      <c r="O152" s="35">
        <v>1</v>
      </c>
      <c r="P152" s="34" t="s">
        <v>2</v>
      </c>
      <c r="Q152" s="33" t="s">
        <v>14</v>
      </c>
      <c r="R152" s="101">
        <f t="shared" si="4"/>
        <v>9075.5641899999991</v>
      </c>
      <c r="S152" s="68">
        <f>S153+S154+S155</f>
        <v>9075564.1899999995</v>
      </c>
      <c r="T152" s="102">
        <f t="shared" si="5"/>
        <v>0</v>
      </c>
      <c r="U152" s="31">
        <v>0</v>
      </c>
      <c r="V152" s="30"/>
      <c r="W152" s="23"/>
    </row>
    <row r="153" spans="1:23" ht="42" customHeight="1" thickBot="1">
      <c r="A153" s="22"/>
      <c r="B153" s="90" t="s">
        <v>13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1"/>
      <c r="M153" s="36">
        <v>650</v>
      </c>
      <c r="N153" s="35">
        <v>8</v>
      </c>
      <c r="O153" s="35">
        <v>1</v>
      </c>
      <c r="P153" s="34" t="s">
        <v>2</v>
      </c>
      <c r="Q153" s="33" t="s">
        <v>12</v>
      </c>
      <c r="R153" s="101">
        <f t="shared" si="4"/>
        <v>6873.9556399999992</v>
      </c>
      <c r="S153" s="70">
        <v>6873955.6399999997</v>
      </c>
      <c r="T153" s="102">
        <f t="shared" si="5"/>
        <v>0</v>
      </c>
      <c r="U153" s="31">
        <v>0</v>
      </c>
      <c r="V153" s="30"/>
      <c r="W153" s="23"/>
    </row>
    <row r="154" spans="1:23" ht="32.25" customHeight="1" thickBot="1">
      <c r="A154" s="22"/>
      <c r="B154" s="90" t="s">
        <v>11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1"/>
      <c r="M154" s="36">
        <v>650</v>
      </c>
      <c r="N154" s="35">
        <v>8</v>
      </c>
      <c r="O154" s="35">
        <v>1</v>
      </c>
      <c r="P154" s="34" t="s">
        <v>2</v>
      </c>
      <c r="Q154" s="33" t="s">
        <v>10</v>
      </c>
      <c r="R154" s="101">
        <f t="shared" si="4"/>
        <v>240</v>
      </c>
      <c r="S154" s="68">
        <v>240000</v>
      </c>
      <c r="T154" s="102">
        <f t="shared" si="5"/>
        <v>0</v>
      </c>
      <c r="U154" s="31">
        <v>0</v>
      </c>
      <c r="V154" s="30"/>
      <c r="W154" s="23"/>
    </row>
    <row r="155" spans="1:23" ht="42.75" customHeight="1" thickBot="1">
      <c r="A155" s="22"/>
      <c r="B155" s="90" t="s">
        <v>9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1"/>
      <c r="M155" s="36">
        <v>650</v>
      </c>
      <c r="N155" s="35">
        <v>8</v>
      </c>
      <c r="O155" s="35">
        <v>1</v>
      </c>
      <c r="P155" s="34" t="s">
        <v>2</v>
      </c>
      <c r="Q155" s="33" t="s">
        <v>8</v>
      </c>
      <c r="R155" s="101">
        <f t="shared" si="4"/>
        <v>1961.6085500000002</v>
      </c>
      <c r="S155" s="68">
        <v>1961608.55</v>
      </c>
      <c r="T155" s="102">
        <f t="shared" si="5"/>
        <v>0</v>
      </c>
      <c r="U155" s="31">
        <v>0</v>
      </c>
      <c r="V155" s="30"/>
      <c r="W155" s="23"/>
    </row>
    <row r="156" spans="1:23" ht="32.25" customHeight="1" thickBot="1">
      <c r="A156" s="22"/>
      <c r="B156" s="90" t="s">
        <v>7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1"/>
      <c r="M156" s="36">
        <v>650</v>
      </c>
      <c r="N156" s="35">
        <v>8</v>
      </c>
      <c r="O156" s="35">
        <v>1</v>
      </c>
      <c r="P156" s="34" t="s">
        <v>2</v>
      </c>
      <c r="Q156" s="33" t="s">
        <v>6</v>
      </c>
      <c r="R156" s="101">
        <f t="shared" si="4"/>
        <v>1085.50685</v>
      </c>
      <c r="S156" s="68">
        <v>1085506.8500000001</v>
      </c>
      <c r="T156" s="102">
        <f t="shared" si="5"/>
        <v>0</v>
      </c>
      <c r="U156" s="31">
        <v>0</v>
      </c>
      <c r="V156" s="30"/>
      <c r="W156" s="23"/>
    </row>
    <row r="157" spans="1:23" ht="32.25" customHeight="1" thickBot="1">
      <c r="A157" s="22"/>
      <c r="B157" s="90" t="s">
        <v>5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1"/>
      <c r="M157" s="36">
        <v>650</v>
      </c>
      <c r="N157" s="35">
        <v>8</v>
      </c>
      <c r="O157" s="35">
        <v>1</v>
      </c>
      <c r="P157" s="34" t="s">
        <v>2</v>
      </c>
      <c r="Q157" s="33" t="s">
        <v>4</v>
      </c>
      <c r="R157" s="101">
        <f t="shared" si="4"/>
        <v>1085.50685</v>
      </c>
      <c r="S157" s="68">
        <v>1085506.8500000001</v>
      </c>
      <c r="T157" s="102">
        <f t="shared" si="5"/>
        <v>0</v>
      </c>
      <c r="U157" s="31">
        <v>0</v>
      </c>
      <c r="V157" s="30"/>
      <c r="W157" s="23"/>
    </row>
    <row r="158" spans="1:23" ht="32.25" customHeight="1" thickBot="1">
      <c r="A158" s="22"/>
      <c r="B158" s="90" t="s">
        <v>3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1"/>
      <c r="M158" s="36">
        <v>650</v>
      </c>
      <c r="N158" s="35">
        <v>8</v>
      </c>
      <c r="O158" s="35">
        <v>1</v>
      </c>
      <c r="P158" s="34" t="s">
        <v>2</v>
      </c>
      <c r="Q158" s="33" t="s">
        <v>1</v>
      </c>
      <c r="R158" s="101">
        <f t="shared" si="4"/>
        <v>1085.50685</v>
      </c>
      <c r="S158" s="68">
        <v>1085506.8500000001</v>
      </c>
      <c r="T158" s="102">
        <f t="shared" si="5"/>
        <v>0</v>
      </c>
      <c r="U158" s="31">
        <v>0</v>
      </c>
      <c r="V158" s="30"/>
      <c r="W158" s="23"/>
    </row>
    <row r="159" spans="1:23" ht="15" customHeight="1" thickBot="1">
      <c r="A159" s="22"/>
      <c r="B159" s="90" t="s">
        <v>40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1"/>
      <c r="M159" s="36">
        <v>650</v>
      </c>
      <c r="N159" s="35">
        <v>8</v>
      </c>
      <c r="O159" s="35">
        <v>1</v>
      </c>
      <c r="P159" s="34" t="s">
        <v>2</v>
      </c>
      <c r="Q159" s="33" t="s">
        <v>39</v>
      </c>
      <c r="R159" s="101">
        <f t="shared" si="4"/>
        <v>7</v>
      </c>
      <c r="S159" s="68">
        <v>7000</v>
      </c>
      <c r="T159" s="102">
        <f t="shared" si="5"/>
        <v>0</v>
      </c>
      <c r="U159" s="31">
        <v>0</v>
      </c>
      <c r="V159" s="30"/>
      <c r="W159" s="23"/>
    </row>
    <row r="160" spans="1:23" ht="15" customHeight="1" thickBot="1">
      <c r="A160" s="22"/>
      <c r="B160" s="90" t="s">
        <v>38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1"/>
      <c r="M160" s="36">
        <v>650</v>
      </c>
      <c r="N160" s="35">
        <v>8</v>
      </c>
      <c r="O160" s="35">
        <v>1</v>
      </c>
      <c r="P160" s="34" t="s">
        <v>2</v>
      </c>
      <c r="Q160" s="33" t="s">
        <v>37</v>
      </c>
      <c r="R160" s="101">
        <f t="shared" si="4"/>
        <v>7</v>
      </c>
      <c r="S160" s="68">
        <v>7000</v>
      </c>
      <c r="T160" s="102">
        <f t="shared" si="5"/>
        <v>0</v>
      </c>
      <c r="U160" s="31">
        <v>0</v>
      </c>
      <c r="V160" s="30"/>
      <c r="W160" s="23"/>
    </row>
    <row r="161" spans="1:23" ht="21.75" customHeight="1" thickBot="1">
      <c r="A161" s="22"/>
      <c r="B161" s="90" t="s">
        <v>36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1"/>
      <c r="M161" s="36">
        <v>650</v>
      </c>
      <c r="N161" s="35">
        <v>8</v>
      </c>
      <c r="O161" s="35">
        <v>1</v>
      </c>
      <c r="P161" s="34" t="s">
        <v>2</v>
      </c>
      <c r="Q161" s="33" t="s">
        <v>35</v>
      </c>
      <c r="R161" s="101">
        <f t="shared" si="4"/>
        <v>7</v>
      </c>
      <c r="S161" s="68">
        <v>7000</v>
      </c>
      <c r="T161" s="102">
        <f t="shared" si="5"/>
        <v>0</v>
      </c>
      <c r="U161" s="31">
        <v>0</v>
      </c>
      <c r="V161" s="30"/>
      <c r="W161" s="23"/>
    </row>
    <row r="162" spans="1:23" s="77" customFormat="1" ht="15" customHeight="1" thickBot="1">
      <c r="A162" s="74"/>
      <c r="B162" s="92" t="s">
        <v>34</v>
      </c>
      <c r="C162" s="92"/>
      <c r="D162" s="92"/>
      <c r="E162" s="92"/>
      <c r="F162" s="92"/>
      <c r="G162" s="92"/>
      <c r="H162" s="92"/>
      <c r="I162" s="92"/>
      <c r="J162" s="92"/>
      <c r="K162" s="92"/>
      <c r="L162" s="93"/>
      <c r="M162" s="78">
        <v>650</v>
      </c>
      <c r="N162" s="79">
        <v>10</v>
      </c>
      <c r="O162" s="79">
        <v>0</v>
      </c>
      <c r="P162" s="80" t="s">
        <v>22</v>
      </c>
      <c r="Q162" s="81" t="s">
        <v>18</v>
      </c>
      <c r="R162" s="103">
        <f t="shared" si="4"/>
        <v>180</v>
      </c>
      <c r="S162" s="82">
        <v>180000</v>
      </c>
      <c r="T162" s="104">
        <f t="shared" si="5"/>
        <v>0</v>
      </c>
      <c r="U162" s="83">
        <v>0</v>
      </c>
      <c r="V162" s="75"/>
      <c r="W162" s="76"/>
    </row>
    <row r="163" spans="1:23" ht="15" customHeight="1" thickBot="1">
      <c r="A163" s="22"/>
      <c r="B163" s="90" t="s">
        <v>33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1"/>
      <c r="M163" s="36">
        <v>650</v>
      </c>
      <c r="N163" s="35">
        <v>10</v>
      </c>
      <c r="O163" s="35">
        <v>1</v>
      </c>
      <c r="P163" s="34" t="s">
        <v>22</v>
      </c>
      <c r="Q163" s="33" t="s">
        <v>18</v>
      </c>
      <c r="R163" s="101">
        <f t="shared" si="4"/>
        <v>180</v>
      </c>
      <c r="S163" s="68">
        <v>180000</v>
      </c>
      <c r="T163" s="102">
        <f t="shared" si="5"/>
        <v>0</v>
      </c>
      <c r="U163" s="31">
        <v>0</v>
      </c>
      <c r="V163" s="30"/>
      <c r="W163" s="23"/>
    </row>
    <row r="164" spans="1:23" ht="15" customHeight="1" thickBot="1">
      <c r="A164" s="22"/>
      <c r="B164" s="90" t="s">
        <v>21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1"/>
      <c r="M164" s="36">
        <v>650</v>
      </c>
      <c r="N164" s="35">
        <v>10</v>
      </c>
      <c r="O164" s="35">
        <v>1</v>
      </c>
      <c r="P164" s="34" t="s">
        <v>20</v>
      </c>
      <c r="Q164" s="33" t="s">
        <v>18</v>
      </c>
      <c r="R164" s="101">
        <f t="shared" si="4"/>
        <v>180</v>
      </c>
      <c r="S164" s="68">
        <v>180000</v>
      </c>
      <c r="T164" s="102">
        <f t="shared" si="5"/>
        <v>0</v>
      </c>
      <c r="U164" s="31">
        <v>0</v>
      </c>
      <c r="V164" s="30"/>
      <c r="W164" s="23"/>
    </row>
    <row r="165" spans="1:23" ht="15" customHeight="1" thickBot="1">
      <c r="A165" s="22"/>
      <c r="B165" s="90" t="s">
        <v>32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1"/>
      <c r="M165" s="36">
        <v>650</v>
      </c>
      <c r="N165" s="35">
        <v>10</v>
      </c>
      <c r="O165" s="35">
        <v>1</v>
      </c>
      <c r="P165" s="34" t="s">
        <v>26</v>
      </c>
      <c r="Q165" s="33" t="s">
        <v>18</v>
      </c>
      <c r="R165" s="101">
        <f t="shared" si="4"/>
        <v>180</v>
      </c>
      <c r="S165" s="68">
        <v>180000</v>
      </c>
      <c r="T165" s="102">
        <f t="shared" si="5"/>
        <v>0</v>
      </c>
      <c r="U165" s="31">
        <v>0</v>
      </c>
      <c r="V165" s="30"/>
      <c r="W165" s="23"/>
    </row>
    <row r="166" spans="1:23" ht="21.75" customHeight="1" thickBot="1">
      <c r="A166" s="22"/>
      <c r="B166" s="90" t="s">
        <v>31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1"/>
      <c r="M166" s="36">
        <v>650</v>
      </c>
      <c r="N166" s="35">
        <v>10</v>
      </c>
      <c r="O166" s="35">
        <v>1</v>
      </c>
      <c r="P166" s="34" t="s">
        <v>26</v>
      </c>
      <c r="Q166" s="33" t="s">
        <v>30</v>
      </c>
      <c r="R166" s="101">
        <f t="shared" si="4"/>
        <v>180</v>
      </c>
      <c r="S166" s="68">
        <v>180000</v>
      </c>
      <c r="T166" s="102">
        <f t="shared" si="5"/>
        <v>0</v>
      </c>
      <c r="U166" s="31">
        <v>0</v>
      </c>
      <c r="V166" s="30"/>
      <c r="W166" s="23"/>
    </row>
    <row r="167" spans="1:23" ht="21.75" customHeight="1" thickBot="1">
      <c r="A167" s="22"/>
      <c r="B167" s="90" t="s">
        <v>29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1"/>
      <c r="M167" s="36">
        <v>650</v>
      </c>
      <c r="N167" s="35">
        <v>10</v>
      </c>
      <c r="O167" s="35">
        <v>1</v>
      </c>
      <c r="P167" s="34" t="s">
        <v>26</v>
      </c>
      <c r="Q167" s="33" t="s">
        <v>28</v>
      </c>
      <c r="R167" s="101">
        <f t="shared" si="4"/>
        <v>180</v>
      </c>
      <c r="S167" s="68">
        <v>180000</v>
      </c>
      <c r="T167" s="102">
        <f t="shared" si="5"/>
        <v>0</v>
      </c>
      <c r="U167" s="31">
        <v>0</v>
      </c>
      <c r="V167" s="30"/>
      <c r="W167" s="23"/>
    </row>
    <row r="168" spans="1:23" ht="21.75" customHeight="1" thickBot="1">
      <c r="A168" s="22"/>
      <c r="B168" s="90" t="s">
        <v>27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1"/>
      <c r="M168" s="36">
        <v>650</v>
      </c>
      <c r="N168" s="35">
        <v>10</v>
      </c>
      <c r="O168" s="35">
        <v>1</v>
      </c>
      <c r="P168" s="34" t="s">
        <v>26</v>
      </c>
      <c r="Q168" s="33" t="s">
        <v>25</v>
      </c>
      <c r="R168" s="101">
        <f t="shared" si="4"/>
        <v>180</v>
      </c>
      <c r="S168" s="68">
        <v>180000</v>
      </c>
      <c r="T168" s="102">
        <f t="shared" si="5"/>
        <v>0</v>
      </c>
      <c r="U168" s="31">
        <v>0</v>
      </c>
      <c r="V168" s="30"/>
      <c r="W168" s="23"/>
    </row>
    <row r="169" spans="1:23" s="77" customFormat="1" ht="15" customHeight="1" thickBot="1">
      <c r="A169" s="74"/>
      <c r="B169" s="92" t="s">
        <v>24</v>
      </c>
      <c r="C169" s="92"/>
      <c r="D169" s="92"/>
      <c r="E169" s="92"/>
      <c r="F169" s="92"/>
      <c r="G169" s="92"/>
      <c r="H169" s="92"/>
      <c r="I169" s="92"/>
      <c r="J169" s="92"/>
      <c r="K169" s="92"/>
      <c r="L169" s="93"/>
      <c r="M169" s="78">
        <v>650</v>
      </c>
      <c r="N169" s="79">
        <v>11</v>
      </c>
      <c r="O169" s="79">
        <v>0</v>
      </c>
      <c r="P169" s="80" t="s">
        <v>22</v>
      </c>
      <c r="Q169" s="81" t="s">
        <v>18</v>
      </c>
      <c r="R169" s="103">
        <f t="shared" si="4"/>
        <v>742.64071999999999</v>
      </c>
      <c r="S169" s="82">
        <f>S170</f>
        <v>742640.72</v>
      </c>
      <c r="T169" s="104">
        <f t="shared" si="5"/>
        <v>0</v>
      </c>
      <c r="U169" s="83">
        <v>0</v>
      </c>
      <c r="V169" s="75"/>
      <c r="W169" s="76"/>
    </row>
    <row r="170" spans="1:23" ht="15" customHeight="1" thickBot="1">
      <c r="A170" s="22"/>
      <c r="B170" s="90" t="s">
        <v>23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1"/>
      <c r="M170" s="36">
        <v>650</v>
      </c>
      <c r="N170" s="35">
        <v>11</v>
      </c>
      <c r="O170" s="35">
        <v>1</v>
      </c>
      <c r="P170" s="34" t="s">
        <v>22</v>
      </c>
      <c r="Q170" s="33" t="s">
        <v>18</v>
      </c>
      <c r="R170" s="101">
        <f t="shared" si="4"/>
        <v>742.64071999999999</v>
      </c>
      <c r="S170" s="68">
        <f>S171</f>
        <v>742640.72</v>
      </c>
      <c r="T170" s="102">
        <f t="shared" si="5"/>
        <v>0</v>
      </c>
      <c r="U170" s="31">
        <v>0</v>
      </c>
      <c r="V170" s="30"/>
      <c r="W170" s="23"/>
    </row>
    <row r="171" spans="1:23" ht="15" customHeight="1" thickBot="1">
      <c r="A171" s="22"/>
      <c r="B171" s="90" t="s">
        <v>21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1"/>
      <c r="M171" s="36">
        <v>650</v>
      </c>
      <c r="N171" s="35">
        <v>11</v>
      </c>
      <c r="O171" s="35">
        <v>1</v>
      </c>
      <c r="P171" s="34" t="s">
        <v>20</v>
      </c>
      <c r="Q171" s="33" t="s">
        <v>18</v>
      </c>
      <c r="R171" s="101">
        <f t="shared" si="4"/>
        <v>742.64071999999999</v>
      </c>
      <c r="S171" s="68">
        <f>S172</f>
        <v>742640.72</v>
      </c>
      <c r="T171" s="102">
        <f t="shared" si="5"/>
        <v>0</v>
      </c>
      <c r="U171" s="31">
        <v>0</v>
      </c>
      <c r="V171" s="30"/>
      <c r="W171" s="23"/>
    </row>
    <row r="172" spans="1:23" ht="32.25" customHeight="1" thickBot="1">
      <c r="A172" s="22"/>
      <c r="B172" s="90" t="s">
        <v>19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1"/>
      <c r="M172" s="36">
        <v>650</v>
      </c>
      <c r="N172" s="35">
        <v>11</v>
      </c>
      <c r="O172" s="35">
        <v>1</v>
      </c>
      <c r="P172" s="34" t="s">
        <v>2</v>
      </c>
      <c r="Q172" s="33" t="s">
        <v>18</v>
      </c>
      <c r="R172" s="101">
        <f t="shared" si="4"/>
        <v>742.64071999999999</v>
      </c>
      <c r="S172" s="68">
        <f>S173+S178</f>
        <v>742640.72</v>
      </c>
      <c r="T172" s="102">
        <f t="shared" si="5"/>
        <v>0</v>
      </c>
      <c r="U172" s="31">
        <v>0</v>
      </c>
      <c r="V172" s="30"/>
      <c r="W172" s="23"/>
    </row>
    <row r="173" spans="1:23" ht="71.25" customHeight="1" thickBot="1">
      <c r="A173" s="22"/>
      <c r="B173" s="90" t="s">
        <v>17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1"/>
      <c r="M173" s="36">
        <v>650</v>
      </c>
      <c r="N173" s="35">
        <v>11</v>
      </c>
      <c r="O173" s="35">
        <v>1</v>
      </c>
      <c r="P173" s="34" t="s">
        <v>2</v>
      </c>
      <c r="Q173" s="33" t="s">
        <v>16</v>
      </c>
      <c r="R173" s="101">
        <f t="shared" si="4"/>
        <v>682.64071999999999</v>
      </c>
      <c r="S173" s="68">
        <f>S174</f>
        <v>682640.72</v>
      </c>
      <c r="T173" s="102">
        <f t="shared" si="5"/>
        <v>0</v>
      </c>
      <c r="U173" s="31">
        <v>0</v>
      </c>
      <c r="V173" s="30"/>
      <c r="W173" s="23"/>
    </row>
    <row r="174" spans="1:23" ht="21.75" customHeight="1" thickBot="1">
      <c r="A174" s="22"/>
      <c r="B174" s="90" t="s">
        <v>15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1"/>
      <c r="M174" s="36">
        <v>650</v>
      </c>
      <c r="N174" s="35">
        <v>11</v>
      </c>
      <c r="O174" s="35">
        <v>1</v>
      </c>
      <c r="P174" s="34" t="s">
        <v>2</v>
      </c>
      <c r="Q174" s="33" t="s">
        <v>14</v>
      </c>
      <c r="R174" s="101">
        <f t="shared" si="4"/>
        <v>682.64071999999999</v>
      </c>
      <c r="S174" s="68">
        <f>S175+S176+S177</f>
        <v>682640.72</v>
      </c>
      <c r="T174" s="102">
        <f t="shared" si="5"/>
        <v>0</v>
      </c>
      <c r="U174" s="31">
        <v>0</v>
      </c>
      <c r="V174" s="30"/>
      <c r="W174" s="23"/>
    </row>
    <row r="175" spans="1:23" ht="15" customHeight="1" thickBot="1">
      <c r="A175" s="22"/>
      <c r="B175" s="90" t="s">
        <v>13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1"/>
      <c r="M175" s="36">
        <v>650</v>
      </c>
      <c r="N175" s="35">
        <v>11</v>
      </c>
      <c r="O175" s="35">
        <v>1</v>
      </c>
      <c r="P175" s="34" t="s">
        <v>2</v>
      </c>
      <c r="Q175" s="33" t="s">
        <v>12</v>
      </c>
      <c r="R175" s="101">
        <f t="shared" si="4"/>
        <v>447.15328000000005</v>
      </c>
      <c r="S175" s="68">
        <v>447153.28</v>
      </c>
      <c r="T175" s="102">
        <f t="shared" si="5"/>
        <v>0</v>
      </c>
      <c r="U175" s="31">
        <v>0</v>
      </c>
      <c r="V175" s="30"/>
      <c r="W175" s="23"/>
    </row>
    <row r="176" spans="1:23" ht="32.25" customHeight="1" thickBot="1">
      <c r="A176" s="22"/>
      <c r="B176" s="90" t="s">
        <v>11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1"/>
      <c r="M176" s="36">
        <v>650</v>
      </c>
      <c r="N176" s="35">
        <v>11</v>
      </c>
      <c r="O176" s="35">
        <v>1</v>
      </c>
      <c r="P176" s="34" t="s">
        <v>2</v>
      </c>
      <c r="Q176" s="33" t="s">
        <v>10</v>
      </c>
      <c r="R176" s="101">
        <f t="shared" si="4"/>
        <v>100</v>
      </c>
      <c r="S176" s="68">
        <v>100000</v>
      </c>
      <c r="T176" s="102">
        <f t="shared" si="5"/>
        <v>0</v>
      </c>
      <c r="U176" s="31">
        <v>0</v>
      </c>
      <c r="V176" s="30"/>
      <c r="W176" s="23"/>
    </row>
    <row r="177" spans="1:23" ht="42.75" customHeight="1" thickBot="1">
      <c r="A177" s="22"/>
      <c r="B177" s="90" t="s">
        <v>9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1"/>
      <c r="M177" s="36">
        <v>650</v>
      </c>
      <c r="N177" s="35">
        <v>11</v>
      </c>
      <c r="O177" s="35">
        <v>1</v>
      </c>
      <c r="P177" s="34" t="s">
        <v>2</v>
      </c>
      <c r="Q177" s="33" t="s">
        <v>8</v>
      </c>
      <c r="R177" s="101">
        <f t="shared" si="4"/>
        <v>135.48743999999999</v>
      </c>
      <c r="S177" s="68">
        <v>135487.44</v>
      </c>
      <c r="T177" s="102">
        <f t="shared" si="5"/>
        <v>0</v>
      </c>
      <c r="U177" s="31">
        <v>0</v>
      </c>
      <c r="V177" s="30"/>
      <c r="W177" s="23"/>
    </row>
    <row r="178" spans="1:23" ht="32.25" customHeight="1" thickBot="1">
      <c r="A178" s="22"/>
      <c r="B178" s="90" t="s">
        <v>7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1"/>
      <c r="M178" s="36">
        <v>650</v>
      </c>
      <c r="N178" s="35">
        <v>11</v>
      </c>
      <c r="O178" s="35">
        <v>1</v>
      </c>
      <c r="P178" s="34" t="s">
        <v>2</v>
      </c>
      <c r="Q178" s="33" t="s">
        <v>6</v>
      </c>
      <c r="R178" s="101">
        <f t="shared" si="4"/>
        <v>60</v>
      </c>
      <c r="S178" s="68">
        <v>60000</v>
      </c>
      <c r="T178" s="102">
        <f t="shared" si="5"/>
        <v>0</v>
      </c>
      <c r="U178" s="31">
        <v>0</v>
      </c>
      <c r="V178" s="30"/>
      <c r="W178" s="23"/>
    </row>
    <row r="179" spans="1:23" ht="32.25" customHeight="1" thickBot="1">
      <c r="A179" s="22"/>
      <c r="B179" s="90" t="s">
        <v>5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1"/>
      <c r="M179" s="36">
        <v>650</v>
      </c>
      <c r="N179" s="35">
        <v>11</v>
      </c>
      <c r="O179" s="35">
        <v>1</v>
      </c>
      <c r="P179" s="34" t="s">
        <v>2</v>
      </c>
      <c r="Q179" s="33" t="s">
        <v>4</v>
      </c>
      <c r="R179" s="101">
        <f t="shared" si="4"/>
        <v>60</v>
      </c>
      <c r="S179" s="68">
        <v>60000</v>
      </c>
      <c r="T179" s="102">
        <f t="shared" si="5"/>
        <v>0</v>
      </c>
      <c r="U179" s="31">
        <v>0</v>
      </c>
      <c r="V179" s="30"/>
      <c r="W179" s="23"/>
    </row>
    <row r="180" spans="1:23" ht="32.25" customHeight="1" thickBot="1">
      <c r="A180" s="22"/>
      <c r="B180" s="88" t="s">
        <v>3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9"/>
      <c r="M180" s="29">
        <v>650</v>
      </c>
      <c r="N180" s="28">
        <v>11</v>
      </c>
      <c r="O180" s="28">
        <v>1</v>
      </c>
      <c r="P180" s="27" t="s">
        <v>2</v>
      </c>
      <c r="Q180" s="26" t="s">
        <v>1</v>
      </c>
      <c r="R180" s="101">
        <f t="shared" si="4"/>
        <v>60</v>
      </c>
      <c r="S180" s="69">
        <v>60000</v>
      </c>
      <c r="T180" s="102">
        <f t="shared" si="5"/>
        <v>0</v>
      </c>
      <c r="U180" s="25">
        <v>0</v>
      </c>
      <c r="V180" s="24"/>
      <c r="W180" s="23"/>
    </row>
    <row r="181" spans="1:23" ht="409.6" hidden="1" customHeight="1">
      <c r="A181" s="22"/>
      <c r="B181" s="21"/>
      <c r="C181" s="21"/>
      <c r="D181" s="18"/>
      <c r="E181" s="18"/>
      <c r="F181" s="18"/>
      <c r="G181" s="18"/>
      <c r="H181" s="18"/>
      <c r="I181" s="18"/>
      <c r="J181" s="18"/>
      <c r="K181" s="20"/>
      <c r="L181" s="18"/>
      <c r="M181" s="19">
        <v>650</v>
      </c>
      <c r="N181" s="18">
        <v>11</v>
      </c>
      <c r="O181" s="18">
        <v>1</v>
      </c>
      <c r="P181" s="18" t="s">
        <v>2</v>
      </c>
      <c r="Q181" s="18" t="s">
        <v>1</v>
      </c>
      <c r="R181" s="101">
        <f t="shared" si="4"/>
        <v>29013.174709999999</v>
      </c>
      <c r="S181" s="17">
        <v>29013174.710000001</v>
      </c>
      <c r="T181" s="99"/>
      <c r="U181" s="16">
        <v>246518.51</v>
      </c>
      <c r="V181" s="15"/>
      <c r="W181" s="3"/>
    </row>
    <row r="182" spans="1:23" ht="12.75" customHeight="1" thickBot="1">
      <c r="A182" s="14"/>
      <c r="B182" s="13"/>
      <c r="C182" s="12" t="s">
        <v>0</v>
      </c>
      <c r="D182" s="10"/>
      <c r="E182" s="10"/>
      <c r="F182" s="10"/>
      <c r="G182" s="10"/>
      <c r="H182" s="10"/>
      <c r="I182" s="10"/>
      <c r="J182" s="10"/>
      <c r="K182" s="11" t="s">
        <v>0</v>
      </c>
      <c r="L182" s="10"/>
      <c r="M182" s="10"/>
      <c r="N182" s="10"/>
      <c r="O182" s="10"/>
      <c r="P182" s="10"/>
      <c r="Q182" s="10"/>
      <c r="R182" s="101"/>
      <c r="S182" s="9"/>
      <c r="T182" s="7"/>
      <c r="U182" s="8"/>
      <c r="V182" s="7"/>
      <c r="W182" s="3"/>
    </row>
    <row r="183" spans="1:23" ht="12.75" customHeight="1">
      <c r="A183" s="4"/>
      <c r="B183" s="6"/>
      <c r="C183" s="6"/>
      <c r="D183" s="6"/>
      <c r="E183" s="6"/>
      <c r="F183" s="6"/>
      <c r="G183" s="6"/>
      <c r="H183" s="6"/>
      <c r="I183" s="6"/>
      <c r="J183" s="4"/>
      <c r="K183" s="6"/>
      <c r="L183" s="6"/>
      <c r="M183" s="6"/>
      <c r="N183" s="6"/>
      <c r="O183" s="6"/>
      <c r="P183" s="6"/>
      <c r="Q183" s="4"/>
      <c r="R183" s="4"/>
      <c r="S183" s="5"/>
      <c r="T183" s="100"/>
      <c r="U183" s="4"/>
      <c r="V183" s="3"/>
      <c r="W183" s="2"/>
    </row>
    <row r="184" spans="1:23" ht="12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3"/>
      <c r="W184" s="2"/>
    </row>
  </sheetData>
  <mergeCells count="158">
    <mergeCell ref="K4:U4"/>
    <mergeCell ref="B7:L7"/>
    <mergeCell ref="B8:L8"/>
    <mergeCell ref="B50:L50"/>
    <mergeCell ref="B58:L58"/>
    <mergeCell ref="B95:L95"/>
    <mergeCell ref="B51:L51"/>
    <mergeCell ref="B59:L59"/>
    <mergeCell ref="B66:L66"/>
    <mergeCell ref="B83:L83"/>
    <mergeCell ref="B84:L84"/>
    <mergeCell ref="B61:L61"/>
    <mergeCell ref="B11:L11"/>
    <mergeCell ref="B18:L18"/>
    <mergeCell ref="B24:L24"/>
    <mergeCell ref="B32:L32"/>
    <mergeCell ref="B37:L37"/>
    <mergeCell ref="B42:L42"/>
    <mergeCell ref="B12:L12"/>
    <mergeCell ref="B19:L19"/>
    <mergeCell ref="B25:L25"/>
    <mergeCell ref="B33:L33"/>
    <mergeCell ref="B38:L38"/>
    <mergeCell ref="B43:L43"/>
    <mergeCell ref="B9:L9"/>
    <mergeCell ref="B16:L16"/>
    <mergeCell ref="B30:L30"/>
    <mergeCell ref="B35:L35"/>
    <mergeCell ref="B40:L40"/>
    <mergeCell ref="B140:L140"/>
    <mergeCell ref="B143:L143"/>
    <mergeCell ref="B124:L124"/>
    <mergeCell ref="B120:L120"/>
    <mergeCell ref="B138:L138"/>
    <mergeCell ref="B60:L60"/>
    <mergeCell ref="B67:L67"/>
    <mergeCell ref="B108:L108"/>
    <mergeCell ref="B114:L114"/>
    <mergeCell ref="B121:L121"/>
    <mergeCell ref="B127:L127"/>
    <mergeCell ref="B10:L10"/>
    <mergeCell ref="B17:L17"/>
    <mergeCell ref="B31:L31"/>
    <mergeCell ref="B36:L36"/>
    <mergeCell ref="B88:L88"/>
    <mergeCell ref="B92:L92"/>
    <mergeCell ref="B111:L111"/>
    <mergeCell ref="B117:L117"/>
    <mergeCell ref="B160:L160"/>
    <mergeCell ref="B126:L126"/>
    <mergeCell ref="B137:L137"/>
    <mergeCell ref="B109:L109"/>
    <mergeCell ref="B115:L115"/>
    <mergeCell ref="B122:L122"/>
    <mergeCell ref="B156:L156"/>
    <mergeCell ref="B159:L159"/>
    <mergeCell ref="B144:L144"/>
    <mergeCell ref="B141:L141"/>
    <mergeCell ref="B134:L134"/>
    <mergeCell ref="B149:L149"/>
    <mergeCell ref="B146:L146"/>
    <mergeCell ref="B139:L139"/>
    <mergeCell ref="B148:L148"/>
    <mergeCell ref="B133:L133"/>
    <mergeCell ref="B147:L147"/>
    <mergeCell ref="B142:L142"/>
    <mergeCell ref="B110:L110"/>
    <mergeCell ref="B116:L116"/>
    <mergeCell ref="B145:L145"/>
    <mergeCell ref="B150:L150"/>
    <mergeCell ref="B151:L151"/>
    <mergeCell ref="B136:L136"/>
    <mergeCell ref="B85:L85"/>
    <mergeCell ref="B86:L86"/>
    <mergeCell ref="B135:L135"/>
    <mergeCell ref="B91:L91"/>
    <mergeCell ref="B123:L123"/>
    <mergeCell ref="B71:L71"/>
    <mergeCell ref="B64:L64"/>
    <mergeCell ref="B79:L79"/>
    <mergeCell ref="B87:L87"/>
    <mergeCell ref="B119:L119"/>
    <mergeCell ref="B125:L125"/>
    <mergeCell ref="B90:L90"/>
    <mergeCell ref="B113:L113"/>
    <mergeCell ref="B73:L73"/>
    <mergeCell ref="B77:L77"/>
    <mergeCell ref="B82:L82"/>
    <mergeCell ref="B75:L75"/>
    <mergeCell ref="B80:L80"/>
    <mergeCell ref="B72:L72"/>
    <mergeCell ref="B76:L76"/>
    <mergeCell ref="B78:L78"/>
    <mergeCell ref="B70:L70"/>
    <mergeCell ref="B74:L74"/>
    <mergeCell ref="B13:L13"/>
    <mergeCell ref="B20:L20"/>
    <mergeCell ref="B26:L26"/>
    <mergeCell ref="B34:L34"/>
    <mergeCell ref="B39:L39"/>
    <mergeCell ref="B44:L44"/>
    <mergeCell ref="B47:L47"/>
    <mergeCell ref="B167:L167"/>
    <mergeCell ref="B153:L153"/>
    <mergeCell ref="B154:L154"/>
    <mergeCell ref="B155:L155"/>
    <mergeCell ref="B158:L158"/>
    <mergeCell ref="B81:L81"/>
    <mergeCell ref="B89:L89"/>
    <mergeCell ref="B93:L93"/>
    <mergeCell ref="B112:L112"/>
    <mergeCell ref="B118:L118"/>
    <mergeCell ref="B28:L28"/>
    <mergeCell ref="B29:L29"/>
    <mergeCell ref="B152:L152"/>
    <mergeCell ref="B157:L157"/>
    <mergeCell ref="B54:L54"/>
    <mergeCell ref="B63:L63"/>
    <mergeCell ref="B94:L94"/>
    <mergeCell ref="B14:L14"/>
    <mergeCell ref="B15:L15"/>
    <mergeCell ref="B21:L21"/>
    <mergeCell ref="B22:L22"/>
    <mergeCell ref="B23:L23"/>
    <mergeCell ref="B27:L27"/>
    <mergeCell ref="B56:L56"/>
    <mergeCell ref="B57:L57"/>
    <mergeCell ref="B69:L69"/>
    <mergeCell ref="B53:L53"/>
    <mergeCell ref="B62:L62"/>
    <mergeCell ref="B65:L65"/>
    <mergeCell ref="B41:L41"/>
    <mergeCell ref="B52:L52"/>
    <mergeCell ref="B45:L45"/>
    <mergeCell ref="B48:L48"/>
    <mergeCell ref="B49:L49"/>
    <mergeCell ref="B46:L46"/>
    <mergeCell ref="B55:L55"/>
    <mergeCell ref="B68:L68"/>
    <mergeCell ref="B180:L180"/>
    <mergeCell ref="B161:L161"/>
    <mergeCell ref="B168:L168"/>
    <mergeCell ref="B175:L175"/>
    <mergeCell ref="B176:L176"/>
    <mergeCell ref="B177:L177"/>
    <mergeCell ref="B174:L174"/>
    <mergeCell ref="B179:L179"/>
    <mergeCell ref="B173:L173"/>
    <mergeCell ref="B178:L178"/>
    <mergeCell ref="B172:L172"/>
    <mergeCell ref="B171:L171"/>
    <mergeCell ref="B169:L169"/>
    <mergeCell ref="B166:L166"/>
    <mergeCell ref="B163:L163"/>
    <mergeCell ref="B170:L170"/>
    <mergeCell ref="B162:L162"/>
    <mergeCell ref="B164:L164"/>
    <mergeCell ref="B165:L165"/>
  </mergeCells>
  <pageMargins left="0.39370078740157499" right="0.39370078740157499" top="0.999999984981507" bottom="0.999999984981507" header="0.499999992490753" footer="0.499999992490753"/>
  <pageSetup paperSize="9" scale="60" fitToHeight="0" orientation="portrait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Айсылу</dc:creator>
  <cp:lastModifiedBy>воронов</cp:lastModifiedBy>
  <cp:lastPrinted>2020-12-09T11:21:09Z</cp:lastPrinted>
  <dcterms:created xsi:type="dcterms:W3CDTF">2019-12-25T12:34:20Z</dcterms:created>
  <dcterms:modified xsi:type="dcterms:W3CDTF">2020-12-10T11:56:40Z</dcterms:modified>
</cp:coreProperties>
</file>